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Т-во'!$DI$37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Т-во'!$DI$54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REESTR_IP!$A$2:$I$55</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<sst xmlns="http://schemas.openxmlformats.org/spreadsheetml/2006/main" count="25887" uniqueCount="5777">
  <si>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</si>
  <si>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</si>
  <si>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</si>
  <si>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</si>
  <si>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</si>
  <si>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</si>
  <si>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</si>
  <si>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</si>
  <si>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</si>
  <si>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</si>
  <si>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</si>
  <si>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</si>
  <si>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</si>
  <si>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26477116</t>
  </si>
  <si>
    <t>Flag_Row_Size</t>
  </si>
  <si>
    <t>Субъект РФ</t>
  </si>
  <si>
    <t>Свердловская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</si>
  <si>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</si>
  <si>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</si>
  <si>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</si>
  <si>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</si>
  <si>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</si>
  <si>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</si>
  <si>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</si>
  <si>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</si>
  <si>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</si>
  <si>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</si>
  <si>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</si>
  <si>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</si>
  <si>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</si>
  <si>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</si>
  <si>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</si>
  <si>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</si>
  <si>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</si>
  <si>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</si>
  <si>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</si>
  <si>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</si>
  <si>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</si>
  <si>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</si>
  <si>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</si>
  <si>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</si>
  <si>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216-ПК</t>
  </si>
  <si>
    <t>Наименование органа регулирования, принявшего решение об утверждении тарифов</t>
  </si>
  <si>
    <t>Региональная энергетическая комиссия Свердловской области</t>
  </si>
  <si>
    <t>Источник официального опубликования решения</t>
  </si>
  <si>
    <t>Открывается, если Тип отчёта "изменения в раскрытой ранее информации"</t>
  </si>
  <si>
    <t>294-ПК</t>
  </si>
  <si>
    <t>Наименование органа регулирования, принявшего решение об изменении тарифов</t>
  </si>
  <si>
    <t>Филиал ПАО "ОГК-2" - Серовская ГРЭС, г. Серов</t>
  </si>
  <si>
    <t>Наименование (описание) обособленного подразделения</t>
  </si>
  <si>
    <t>ИНН</t>
  </si>
  <si>
    <t>2607018122</t>
  </si>
  <si>
    <t>КПП</t>
  </si>
  <si>
    <t>663202001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</si>
  <si>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</si>
  <si>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</si>
  <si>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</si>
  <si>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</si>
  <si>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</si>
  <si>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</si>
  <si>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</si>
  <si>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</si>
  <si>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</si>
  <si>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</si>
  <si>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</si>
  <si>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</si>
  <si>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</si>
  <si>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</si>
  <si>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</si>
  <si>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</si>
  <si>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</si>
  <si>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624983, Российская Федерация, Свердловская обл., г.Серов, Улица Пристанционная, д.1</t>
  </si>
  <si>
    <t>Фамилия, имя, отчество руководителя</t>
  </si>
  <si>
    <t>Бадин Андрей Николаевич</t>
  </si>
  <si>
    <t>Ответственный за заполнение формы</t>
  </si>
  <si>
    <t>Фамилия, имя, отчество</t>
  </si>
  <si>
    <t>Горшков Сергей Евгеньевич</t>
  </si>
  <si>
    <t>Должность</t>
  </si>
  <si>
    <t>Начальник финансово-экономического управления</t>
  </si>
  <si>
    <t>Контактный телефон</t>
  </si>
  <si>
    <t>+7(34385)46644</t>
  </si>
  <si>
    <t>E-mail</t>
  </si>
  <si>
    <t>gorshkovse@ser.ogk2.ru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</si>
  <si>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</si>
  <si>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</si>
  <si>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</si>
  <si>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</si>
  <si>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</si>
  <si>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</si>
  <si>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</si>
  <si>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</si>
  <si>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</si>
  <si>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</si>
  <si>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</si>
  <si>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</si>
  <si>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</si>
  <si>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</si>
  <si>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</si>
  <si>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</si>
  <si>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</si>
  <si>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</si>
  <si>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Серовский</t>
  </si>
  <si>
    <t>65549000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</si>
  <si>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</si>
  <si>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</si>
  <si>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</si>
  <si>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</si>
  <si>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</si>
  <si>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</si>
  <si>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</si>
  <si>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</si>
  <si>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</si>
  <si>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</si>
  <si>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</si>
  <si>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</si>
  <si>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</si>
  <si>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</si>
  <si>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</si>
  <si>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</si>
  <si>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</si>
  <si>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</si>
  <si>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</si>
  <si>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</si>
  <si>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</si>
  <si>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</si>
  <si>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</si>
  <si>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</si>
  <si>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</si>
  <si>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</si>
  <si>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</si>
  <si>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</si>
  <si>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</si>
  <si>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</si>
  <si>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</si>
  <si>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</si>
  <si>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</si>
  <si>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</si>
  <si>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</si>
  <si>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</si>
  <si>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</si>
  <si>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</si>
  <si>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</si>
  <si>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</si>
  <si>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</si>
  <si>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</si>
  <si>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</si>
  <si>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</si>
  <si>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</si>
  <si>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</si>
  <si>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</si>
  <si>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</si>
  <si>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</si>
  <si>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</si>
  <si>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</si>
  <si>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</si>
  <si>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</si>
  <si>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</si>
  <si>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</si>
  <si>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</si>
  <si>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</si>
  <si>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</si>
  <si>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</si>
  <si>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</si>
  <si>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</si>
  <si>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</si>
  <si>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</si>
  <si>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</si>
  <si>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</si>
  <si>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</si>
  <si>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</si>
  <si>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</si>
  <si>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</si>
  <si>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</si>
  <si>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</si>
  <si>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</si>
  <si>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</si>
  <si>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</si>
  <si>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</si>
  <si>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</si>
  <si>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</si>
  <si>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</si>
  <si>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</si>
  <si>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</si>
  <si>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</si>
  <si>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</si>
  <si>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</si>
  <si>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</si>
  <si>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</si>
  <si>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</si>
  <si>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</si>
  <si>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</si>
  <si>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</si>
  <si>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</si>
  <si>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</si>
  <si>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</si>
  <si>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</si>
  <si>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</si>
  <si>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</si>
  <si>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</si>
  <si>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</si>
  <si>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</si>
  <si>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</si>
  <si>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</si>
  <si>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</si>
  <si>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</si>
  <si>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</si>
  <si>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</si>
  <si>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</si>
  <si>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</si>
  <si>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</si>
  <si>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</si>
  <si>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</si>
  <si>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</si>
  <si>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</si>
  <si>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</si>
  <si>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</si>
  <si>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</si>
  <si>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</si>
  <si>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</si>
  <si>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</si>
  <si>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</si>
  <si>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</si>
  <si>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</si>
  <si>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</si>
  <si>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</si>
  <si>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</si>
  <si>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</si>
  <si>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</si>
  <si>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</si>
  <si>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</si>
  <si>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</si>
  <si>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</si>
  <si>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</si>
  <si>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</si>
  <si>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</si>
  <si>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</si>
  <si>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</si>
  <si>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</si>
  <si>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</si>
  <si>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</si>
  <si>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</si>
  <si>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</si>
  <si>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</si>
  <si>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</si>
  <si>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</si>
  <si>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</si>
  <si>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</si>
  <si>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</si>
  <si>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</si>
  <si>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</si>
  <si>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</si>
  <si>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</si>
  <si>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</si>
  <si>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</si>
  <si>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</si>
  <si>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</si>
  <si>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</si>
  <si>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</si>
  <si>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</si>
  <si>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</si>
  <si>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</si>
  <si>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</si>
  <si>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</si>
  <si>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</si>
  <si>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t>
  </si>
  <si>
    <t>"4189714"; "4189713"</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</si>
  <si>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</si>
  <si>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</si>
  <si>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</si>
  <si>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</si>
  <si>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</si>
  <si>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</si>
  <si>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</si>
  <si>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</si>
  <si>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</si>
  <si>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</si>
  <si>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</si>
  <si>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</si>
  <si>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</si>
  <si>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</si>
  <si>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</si>
  <si>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</si>
  <si>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</si>
  <si>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</si>
  <si>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</si>
  <si>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</si>
  <si>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</si>
  <si>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</si>
  <si>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</si>
  <si>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</si>
  <si>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</si>
  <si>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</si>
  <si>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</si>
  <si>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</si>
  <si>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</si>
  <si>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</si>
  <si>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</si>
  <si>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</si>
  <si>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</si>
  <si>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</si>
  <si>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</si>
  <si>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</si>
  <si>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</si>
  <si>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</si>
  <si>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</si>
  <si>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</si>
  <si>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</si>
  <si>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</si>
  <si>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</si>
  <si>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</si>
  <si>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</si>
  <si>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</si>
  <si>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</si>
  <si>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</si>
  <si>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</si>
  <si>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</si>
  <si>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</si>
  <si>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</si>
  <si>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</si>
  <si>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</si>
  <si>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</si>
  <si>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</si>
  <si>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</si>
  <si>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</si>
  <si>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</si>
  <si>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</si>
  <si>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</si>
  <si>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</si>
  <si>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</si>
  <si>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</si>
  <si>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</si>
  <si>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</si>
  <si>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</si>
  <si>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</si>
  <si>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</si>
  <si>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</si>
  <si>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</si>
  <si>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</si>
  <si>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</si>
  <si>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</si>
  <si>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</si>
  <si>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</si>
  <si>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</si>
  <si>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</si>
  <si>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</si>
  <si>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</si>
  <si>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</si>
  <si>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</si>
  <si>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</si>
  <si>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</si>
  <si>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</si>
  <si>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</si>
  <si>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</si>
  <si>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</si>
  <si>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</si>
  <si>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</si>
  <si>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</si>
  <si>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</si>
  <si>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</si>
  <si>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</si>
  <si>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</si>
  <si>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</si>
  <si>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</si>
  <si>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</si>
  <si>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</si>
  <si>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</si>
  <si>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</si>
  <si>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</si>
  <si>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</si>
  <si>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</si>
  <si>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</si>
  <si>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</si>
  <si>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</si>
  <si>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</si>
  <si>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</si>
  <si>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</si>
  <si>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</si>
  <si>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</si>
  <si>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</si>
  <si>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</si>
  <si>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</si>
  <si>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</si>
  <si>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</si>
  <si>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</si>
  <si>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</si>
  <si>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</si>
  <si>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</si>
  <si>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</si>
  <si>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</si>
  <si>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</si>
  <si>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</si>
  <si>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</si>
  <si>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</si>
  <si>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</si>
  <si>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</si>
  <si>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</si>
  <si>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</si>
  <si>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</si>
  <si>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</si>
  <si>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</si>
  <si>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</si>
  <si>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</si>
  <si>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</si>
  <si>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</si>
  <si>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</si>
  <si>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</si>
  <si>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</si>
  <si>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</si>
  <si>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</si>
  <si>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</si>
  <si>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</si>
  <si>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</si>
  <si>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</si>
  <si>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</si>
  <si>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</si>
  <si>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</si>
  <si>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</si>
  <si>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</si>
  <si>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</si>
  <si>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</si>
  <si>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</si>
  <si>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</si>
  <si>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</si>
  <si>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</si>
  <si>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</si>
  <si>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</si>
  <si>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</si>
  <si>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</si>
  <si>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</si>
  <si>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</si>
  <si>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</si>
  <si>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</si>
  <si>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</si>
  <si>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</si>
  <si>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</si>
  <si>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</si>
  <si>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</si>
  <si>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</si>
  <si>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</si>
  <si>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</si>
  <si>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</si>
  <si>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</si>
  <si>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</si>
  <si>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</si>
  <si>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</si>
  <si>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</si>
  <si>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</si>
  <si>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</si>
  <si>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</si>
  <si>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</si>
  <si>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</si>
  <si>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</si>
  <si>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</si>
  <si>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</si>
  <si>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</si>
  <si>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</si>
  <si>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</si>
  <si>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</si>
  <si>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</si>
  <si>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</si>
  <si>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</si>
  <si>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</si>
  <si>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</si>
  <si>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</si>
  <si>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</si>
  <si>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</si>
  <si>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</si>
  <si>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</si>
  <si>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</si>
  <si>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</si>
  <si>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</si>
  <si>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</si>
  <si>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</si>
  <si>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</si>
  <si>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</si>
  <si>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</si>
  <si>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</si>
  <si>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</si>
  <si>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</si>
  <si>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</si>
  <si>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</si>
  <si>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</si>
  <si>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</si>
  <si>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</si>
  <si>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</si>
  <si>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</si>
  <si>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</si>
  <si>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</si>
  <si>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</si>
  <si>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</si>
  <si>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</si>
  <si>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</si>
  <si>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</si>
  <si>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</si>
  <si>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</si>
  <si>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</si>
  <si>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</si>
  <si>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</si>
  <si>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</si>
  <si>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</si>
  <si>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</si>
  <si>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</si>
  <si>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</si>
  <si>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</si>
  <si>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</si>
  <si>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</si>
  <si>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</si>
  <si>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</si>
  <si>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</si>
  <si>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</si>
  <si>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</si>
  <si>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</si>
  <si>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</si>
  <si>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</si>
  <si>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</si>
  <si>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</si>
  <si>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</si>
  <si>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</si>
  <si>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</si>
  <si>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</si>
  <si>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</si>
  <si>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</si>
  <si>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</si>
  <si>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</si>
  <si>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Серовский муниципальный округ</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</si>
  <si>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</si>
  <si>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</si>
  <si>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</si>
  <si>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</si>
  <si>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</si>
  <si>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</si>
  <si>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</si>
  <si>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</si>
  <si>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</si>
  <si>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</si>
  <si>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</si>
  <si>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</si>
  <si>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</si>
  <si>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</si>
  <si>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</si>
  <si>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</si>
  <si>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</si>
  <si>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</si>
  <si>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</si>
  <si>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</si>
  <si>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</si>
  <si>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</si>
  <si>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</si>
  <si>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</si>
  <si>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</si>
  <si>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</si>
  <si>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</si>
  <si>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</si>
  <si>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</si>
  <si>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</si>
  <si>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</si>
  <si>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</si>
  <si>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</si>
  <si>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</si>
  <si>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</si>
  <si>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</si>
  <si>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</si>
  <si>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</si>
  <si>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</si>
  <si>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</si>
  <si>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</si>
  <si>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</si>
  <si>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</si>
  <si>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</si>
  <si>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</si>
  <si>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</si>
  <si>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</si>
  <si>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</si>
  <si>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</si>
  <si>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</si>
  <si>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</si>
  <si>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</si>
  <si>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</si>
  <si>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</si>
  <si>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</si>
  <si>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</si>
  <si>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</si>
  <si>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</si>
  <si>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</si>
  <si>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</si>
  <si>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</si>
  <si>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</si>
  <si>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</si>
  <si>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</si>
  <si>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</si>
  <si>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</si>
  <si>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</si>
  <si>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</si>
  <si>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</si>
  <si>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</si>
  <si>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</si>
  <si>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</si>
  <si>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</si>
  <si>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</si>
  <si>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</si>
  <si>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</si>
  <si>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</si>
  <si>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</si>
  <si>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</si>
  <si>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</si>
  <si>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</si>
  <si>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</si>
  <si>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</si>
  <si>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</si>
  <si>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</si>
  <si>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</si>
  <si>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</si>
  <si>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</si>
  <si>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</si>
  <si>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</si>
  <si>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</si>
  <si>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</si>
  <si>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</si>
  <si>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</si>
  <si>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</si>
  <si>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</si>
  <si>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</si>
  <si>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</si>
  <si>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</si>
  <si>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</si>
  <si>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</si>
  <si>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</si>
  <si>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</si>
  <si>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</si>
  <si>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</si>
  <si>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</si>
  <si>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</si>
  <si>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</si>
  <si>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</si>
  <si>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</si>
  <si>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</si>
  <si>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</si>
  <si>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</si>
  <si>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</si>
  <si>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</si>
  <si>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</si>
  <si>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</si>
  <si>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</si>
  <si>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</si>
  <si>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</si>
  <si>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</si>
  <si>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</si>
  <si>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</si>
  <si>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</si>
  <si>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</si>
  <si>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</si>
  <si>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</si>
  <si>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</si>
  <si>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</si>
  <si>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</si>
  <si>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</si>
  <si>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</si>
  <si>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</si>
  <si>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</si>
  <si>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</si>
  <si>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</si>
  <si>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</si>
  <si>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</si>
  <si>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</si>
  <si>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</si>
  <si>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</si>
  <si>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</si>
  <si>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</si>
  <si>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</si>
  <si>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</si>
  <si>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</si>
  <si>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</si>
  <si>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</si>
  <si>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</si>
  <si>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</si>
  <si>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</si>
  <si>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</si>
  <si>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</si>
  <si>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</si>
  <si>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</si>
  <si>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</si>
  <si>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</si>
  <si>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</si>
  <si>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</si>
  <si>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</si>
  <si>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</si>
  <si>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</si>
  <si>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</si>
  <si>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</si>
  <si>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</si>
  <si>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</si>
  <si>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</si>
  <si>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</si>
  <si>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</si>
  <si>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</si>
  <si>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</si>
  <si>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</si>
  <si>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</si>
  <si>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</si>
  <si>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</si>
  <si>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</si>
  <si>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</si>
  <si>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</si>
  <si>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</si>
  <si>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</si>
  <si>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</si>
  <si>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</si>
  <si>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</si>
  <si>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</si>
  <si>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</si>
  <si>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</si>
  <si>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</si>
  <si>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</si>
  <si>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</si>
  <si>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</si>
  <si>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</si>
  <si>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</si>
  <si>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</si>
  <si>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</si>
  <si>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</si>
  <si>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</si>
  <si>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</si>
  <si>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</si>
  <si>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</si>
  <si>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</si>
  <si>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</si>
  <si>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</si>
  <si>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</si>
  <si>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</si>
  <si>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</si>
  <si>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</si>
  <si>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</si>
  <si>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</si>
  <si>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</si>
  <si>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</si>
  <si>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</si>
  <si>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</si>
  <si>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</si>
  <si>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</si>
  <si>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</si>
  <si>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</si>
  <si>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</si>
  <si>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</si>
  <si>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</si>
  <si>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</si>
  <si>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</si>
  <si>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</si>
  <si>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</si>
  <si>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</si>
  <si>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</si>
  <si>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</si>
  <si>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</si>
  <si>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</si>
  <si>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</si>
  <si>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</si>
  <si>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</si>
  <si>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</si>
  <si>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</si>
  <si>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</si>
  <si>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</si>
  <si>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</si>
  <si>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</si>
  <si>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</si>
  <si>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</si>
  <si>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</si>
  <si>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</si>
  <si>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</si>
  <si>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</si>
  <si>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</si>
  <si>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</si>
  <si>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</si>
  <si>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</si>
  <si>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</si>
  <si>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</si>
  <si>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</si>
  <si>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</si>
  <si>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</si>
  <si>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</si>
  <si>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</si>
  <si>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</si>
  <si>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</si>
  <si>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</si>
  <si>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</si>
  <si>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</si>
  <si>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</si>
  <si>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</si>
  <si>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</si>
  <si>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</si>
  <si>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</si>
  <si>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</si>
  <si>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</si>
  <si>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</si>
  <si>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</si>
  <si>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</si>
  <si>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</si>
  <si>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</si>
  <si>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</si>
  <si>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</si>
  <si>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</si>
  <si>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</si>
  <si>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</si>
  <si>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</si>
  <si>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</si>
  <si>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</si>
  <si>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</si>
  <si>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</si>
  <si>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</si>
  <si>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</si>
  <si>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</si>
  <si>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</si>
  <si>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</si>
  <si>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</si>
  <si>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</si>
  <si>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</si>
  <si>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</si>
  <si>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</si>
  <si>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</si>
  <si>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</si>
  <si>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</si>
  <si>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</si>
  <si>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</si>
  <si>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</si>
  <si>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</si>
  <si>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</si>
  <si>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</si>
  <si>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</si>
  <si>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</si>
  <si>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</si>
  <si>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</si>
  <si>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</si>
  <si>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</si>
  <si>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</si>
  <si>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</si>
  <si>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</si>
  <si>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</si>
  <si>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</si>
  <si>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</si>
  <si>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</si>
  <si>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</si>
  <si>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</si>
  <si>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</si>
  <si>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</si>
  <si>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</si>
  <si>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</si>
  <si>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</si>
  <si>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</si>
  <si>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</si>
  <si>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</si>
  <si>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</si>
  <si>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</si>
  <si>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</si>
  <si>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</si>
  <si>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</si>
  <si>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</si>
  <si>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</si>
  <si>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</si>
  <si>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</si>
  <si>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</si>
  <si>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</si>
  <si>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</si>
  <si>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</si>
  <si>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</si>
  <si>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</si>
  <si>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</si>
  <si>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</si>
  <si>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</si>
  <si>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</si>
  <si>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</si>
  <si>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</si>
  <si>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</si>
  <si>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</si>
  <si>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</si>
  <si>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</si>
  <si>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</si>
  <si>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</si>
  <si>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</si>
  <si>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</si>
  <si>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</si>
  <si>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</si>
  <si>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</si>
  <si>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</si>
  <si>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</si>
  <si>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</si>
  <si>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</si>
  <si>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</si>
  <si>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</si>
  <si>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</si>
  <si>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</si>
  <si>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</si>
  <si>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</si>
  <si>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</si>
  <si>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</si>
  <si>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</si>
  <si>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</si>
  <si>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</si>
  <si>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</si>
  <si>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</si>
  <si>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</si>
  <si>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</si>
  <si>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</si>
  <si>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</si>
  <si>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</si>
  <si>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</si>
  <si>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</si>
  <si>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</si>
  <si>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</si>
  <si>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</si>
  <si>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</si>
  <si>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</si>
  <si>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</si>
  <si>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</si>
  <si>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</si>
  <si>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</si>
  <si>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</si>
  <si>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</si>
  <si>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</si>
  <si>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</si>
  <si>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</si>
  <si>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</si>
  <si>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</si>
  <si>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</si>
  <si>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</si>
  <si>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</si>
  <si>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</si>
  <si>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</si>
  <si>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</si>
  <si>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</si>
  <si>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</si>
  <si>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</si>
  <si>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</si>
  <si>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</si>
  <si>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</si>
  <si>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</si>
  <si>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</si>
  <si>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</si>
  <si>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</si>
  <si>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</si>
  <si>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</si>
  <si>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</si>
  <si>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</si>
  <si>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</si>
  <si>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</si>
  <si>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</si>
  <si>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</si>
  <si>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</si>
  <si>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</si>
  <si>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</si>
  <si>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</si>
  <si>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</si>
  <si>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</si>
  <si>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</si>
  <si>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</si>
  <si>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</si>
  <si>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</si>
  <si>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</si>
  <si>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</si>
  <si>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</si>
  <si>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</si>
  <si>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</si>
  <si>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</si>
  <si>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</si>
  <si>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</si>
  <si>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</si>
  <si>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</si>
  <si>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</si>
  <si>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</si>
  <si>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</si>
  <si>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</si>
  <si>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</si>
  <si>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</si>
  <si>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</si>
  <si>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</si>
  <si>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</si>
  <si>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</si>
  <si>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</si>
  <si>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</si>
  <si>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</si>
  <si>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</si>
  <si>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</si>
  <si>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</si>
  <si>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</si>
  <si>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</si>
  <si>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</si>
  <si>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</si>
  <si>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</si>
  <si>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</si>
  <si>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</si>
  <si>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</si>
  <si>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</si>
  <si>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</si>
  <si>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</si>
  <si>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</si>
  <si>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</si>
  <si>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</si>
  <si>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</si>
  <si>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</si>
  <si>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</si>
  <si>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</si>
  <si>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</si>
  <si>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</si>
  <si>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</si>
  <si>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</si>
  <si>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</si>
  <si>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</si>
  <si>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</si>
  <si>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</si>
  <si>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</si>
  <si>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</si>
  <si>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</si>
  <si>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</si>
  <si>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</si>
  <si>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</si>
  <si>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</si>
  <si>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</si>
  <si>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</si>
  <si>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</si>
  <si>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</si>
  <si>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</si>
  <si>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</si>
  <si>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</si>
  <si>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</si>
  <si>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</si>
  <si>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</si>
  <si>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</si>
  <si>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</si>
  <si>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</si>
  <si>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</si>
  <si>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</si>
  <si>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</si>
  <si>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</si>
  <si>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</si>
  <si>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</si>
  <si>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</si>
  <si>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</si>
  <si>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</si>
  <si>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</si>
  <si>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</si>
  <si>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</si>
  <si>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</si>
  <si>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</si>
  <si>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</si>
  <si>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</si>
  <si>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</si>
  <si>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</si>
  <si>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</si>
  <si>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</si>
  <si>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</si>
  <si>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</si>
  <si>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</si>
  <si>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</si>
  <si>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</si>
  <si>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</si>
  <si>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</si>
  <si>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</si>
  <si>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</si>
  <si>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</si>
  <si>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</si>
  <si>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</si>
  <si>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</si>
  <si>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</si>
  <si>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</si>
  <si>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</si>
  <si>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</si>
  <si>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</si>
  <si>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</si>
  <si>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</si>
  <si>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</si>
  <si>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</si>
  <si>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</si>
  <si>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</si>
  <si>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</si>
  <si>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</si>
  <si>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</si>
  <si>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</si>
  <si>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</si>
  <si>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</si>
  <si>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</si>
  <si>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</si>
  <si>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</si>
  <si>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</si>
  <si>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</si>
  <si>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</si>
  <si>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</si>
  <si>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</si>
  <si>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</si>
  <si>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</si>
  <si>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</si>
  <si>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</si>
  <si>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</si>
  <si>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</si>
  <si>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</si>
  <si>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</si>
  <si>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</si>
  <si>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</si>
  <si>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</si>
  <si>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</si>
  <si>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</si>
  <si>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</si>
  <si>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</si>
  <si>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</si>
  <si>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</si>
  <si>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</si>
  <si>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</si>
  <si>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</si>
  <si>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</si>
  <si>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</si>
  <si>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</si>
  <si>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</si>
  <si>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</si>
  <si>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</si>
  <si>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</si>
  <si>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</si>
  <si>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</si>
  <si>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</si>
  <si>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</si>
  <si>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</si>
  <si>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</si>
  <si>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</si>
  <si>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</si>
  <si>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</si>
  <si>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</si>
  <si>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</si>
  <si>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</si>
  <si>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</si>
  <si>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</si>
  <si>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</si>
  <si>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</si>
  <si>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</si>
  <si>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</si>
  <si>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</si>
  <si>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</si>
  <si>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</si>
  <si>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</si>
  <si>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</si>
  <si>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</si>
  <si>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</si>
  <si>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</si>
  <si>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</si>
  <si>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</si>
  <si>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</si>
  <si>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</si>
  <si>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</si>
  <si>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</si>
  <si>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</si>
  <si>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</si>
  <si>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</si>
  <si>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</si>
  <si>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</si>
  <si>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</si>
  <si>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</si>
  <si>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</si>
  <si>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</si>
  <si>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</si>
  <si>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</si>
  <si>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</si>
  <si>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</si>
  <si>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</si>
  <si>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</si>
  <si>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</si>
  <si>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</si>
  <si>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</si>
  <si>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</si>
  <si>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</si>
  <si>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</si>
  <si>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</si>
  <si>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</si>
  <si>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</si>
  <si>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</si>
  <si>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</si>
  <si>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</si>
  <si>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</si>
  <si>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</si>
  <si>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</si>
  <si>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</si>
  <si>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</si>
  <si>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</si>
  <si>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</si>
  <si>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</si>
  <si>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</si>
  <si>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</si>
  <si>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</si>
  <si>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</si>
  <si>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</si>
  <si>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</si>
  <si>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</si>
  <si>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</si>
  <si>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</si>
  <si>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</si>
  <si>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</si>
  <si>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</si>
  <si>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</si>
  <si>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</si>
  <si>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</si>
  <si>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</si>
  <si>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</si>
  <si>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</si>
  <si>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</si>
  <si>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</si>
  <si>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</si>
  <si>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</si>
  <si>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</si>
  <si>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</si>
  <si>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</si>
  <si>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</si>
  <si>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</si>
  <si>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</si>
  <si>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</si>
  <si>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</si>
  <si>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</si>
  <si>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</si>
  <si>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</si>
  <si>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</si>
  <si>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</si>
  <si>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</si>
  <si>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</si>
  <si>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</si>
  <si>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</si>
  <si>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</si>
  <si>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</si>
  <si>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</si>
  <si>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</si>
  <si>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</si>
  <si>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</si>
  <si>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</si>
  <si>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</si>
  <si>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</si>
  <si>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</si>
  <si>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</si>
  <si>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</si>
  <si>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</si>
  <si>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</si>
  <si>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</si>
  <si>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</si>
  <si>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</si>
  <si>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</si>
  <si>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</si>
  <si>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</si>
  <si>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</si>
  <si>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</si>
  <si>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</si>
  <si>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</si>
  <si>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</si>
  <si>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</si>
  <si>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</si>
  <si>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</si>
  <si>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</si>
  <si>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</si>
  <si>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</si>
  <si>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</si>
  <si>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</si>
  <si>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</si>
  <si>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</si>
  <si>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</si>
  <si>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</si>
  <si>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</si>
  <si>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</si>
  <si>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</si>
  <si>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</si>
  <si>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</si>
  <si>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</si>
  <si>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</si>
  <si>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</si>
  <si>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</si>
  <si>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</si>
  <si>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</si>
  <si>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</si>
  <si>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</si>
  <si>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</si>
  <si>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</si>
  <si>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</si>
  <si>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</si>
  <si>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</si>
  <si>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</si>
  <si>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</si>
  <si>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</si>
  <si>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</si>
  <si>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</si>
  <si>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</si>
  <si>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</si>
  <si>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</si>
  <si>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</si>
  <si>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</si>
  <si>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</si>
  <si>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</si>
  <si>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</si>
  <si>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</si>
  <si>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</si>
  <si>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</si>
  <si>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</si>
  <si>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</si>
  <si>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</si>
  <si>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</si>
  <si>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</si>
  <si>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</si>
  <si>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</si>
  <si>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</si>
  <si>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</si>
  <si>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</si>
  <si>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</si>
  <si>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</si>
  <si>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</si>
  <si>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</si>
  <si>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</si>
  <si>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</si>
  <si>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</si>
  <si>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</si>
  <si>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</si>
  <si>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</si>
  <si>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</si>
  <si>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</si>
  <si>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</si>
  <si>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</si>
  <si>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</si>
  <si>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</si>
  <si>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</si>
  <si>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</si>
  <si>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</si>
  <si>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</si>
  <si>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</si>
  <si>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</si>
  <si>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</si>
  <si>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</si>
  <si>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</si>
  <si>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</si>
  <si>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</si>
  <si>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</si>
  <si>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</si>
  <si>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</si>
  <si>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</si>
  <si>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</si>
  <si>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</si>
  <si>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</si>
  <si>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</si>
  <si>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</si>
  <si>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</si>
  <si>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</si>
  <si>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</si>
  <si>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</si>
  <si>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</si>
  <si>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</si>
  <si>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</si>
  <si>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</si>
  <si>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</si>
  <si>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</si>
  <si>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</si>
  <si>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</si>
  <si>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</si>
  <si>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</si>
  <si>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</si>
  <si>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</si>
  <si>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</si>
  <si>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</si>
  <si>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</si>
  <si>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</si>
  <si>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</si>
  <si>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</si>
  <si>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</si>
  <si>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</si>
  <si>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</si>
  <si>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</si>
  <si>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</si>
  <si>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</si>
  <si>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</si>
  <si>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</si>
  <si>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</si>
  <si>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</si>
  <si>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</si>
  <si>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</si>
  <si>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</si>
  <si>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</si>
  <si>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</si>
  <si>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</si>
  <si>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</si>
  <si>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</si>
  <si>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</si>
  <si>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</si>
  <si>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</si>
  <si>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</si>
  <si>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</si>
  <si>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</si>
  <si>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</si>
  <si>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</si>
  <si>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</si>
  <si>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</si>
  <si>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</si>
  <si>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</si>
  <si>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</si>
  <si>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</si>
  <si>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</si>
  <si>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</si>
  <si>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</si>
  <si>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</si>
  <si>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</si>
  <si>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</si>
  <si>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</si>
  <si>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</si>
  <si>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</si>
  <si>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</si>
  <si>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</si>
  <si>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</si>
  <si>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</si>
  <si>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</si>
  <si>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</si>
  <si>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</si>
  <si>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</si>
  <si>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</si>
  <si>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</si>
  <si>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</si>
  <si>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</si>
  <si>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</si>
  <si>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</si>
  <si>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</si>
  <si>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</si>
  <si>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</si>
  <si>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</si>
  <si>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</si>
  <si>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</si>
  <si>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</si>
  <si>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</si>
  <si>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</si>
  <si>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</si>
  <si>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</si>
  <si>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</si>
  <si>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</si>
  <si>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</si>
  <si>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</si>
  <si>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</si>
  <si>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</si>
  <si>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</si>
  <si>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</si>
  <si>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</si>
  <si>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</si>
  <si>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</si>
  <si>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</si>
  <si>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</si>
  <si>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</si>
  <si>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</si>
  <si>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</si>
  <si>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</si>
  <si>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</si>
  <si>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</si>
  <si>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</si>
  <si>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</si>
  <si>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</si>
  <si>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</si>
  <si>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</si>
  <si>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</si>
  <si>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</si>
  <si>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</si>
  <si>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</si>
  <si>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</si>
  <si>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</si>
  <si>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</si>
  <si>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</si>
  <si>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</si>
  <si>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</si>
  <si>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</si>
  <si>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</si>
  <si>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</si>
  <si>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</si>
  <si>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</si>
  <si>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</si>
  <si>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</si>
  <si>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</si>
  <si>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</si>
  <si>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</si>
  <si>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</si>
  <si>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</si>
  <si>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</si>
  <si>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</si>
  <si>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</si>
  <si>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</si>
  <si>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</si>
  <si>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</si>
  <si>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</si>
  <si>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</si>
  <si>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</si>
  <si>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</si>
  <si>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</si>
  <si>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</si>
  <si>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</si>
  <si>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</si>
  <si>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</si>
  <si>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</si>
  <si>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</si>
  <si>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</si>
  <si>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</si>
  <si>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</si>
  <si>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</si>
  <si>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</si>
  <si>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</si>
  <si>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</si>
  <si>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</si>
  <si>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</si>
  <si>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</si>
  <si>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</si>
  <si>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</si>
  <si>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</si>
  <si>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</si>
  <si>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</si>
  <si>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</si>
  <si>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</si>
  <si>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</si>
  <si>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</si>
  <si>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</si>
  <si>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</si>
  <si>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</si>
  <si>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</si>
  <si>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</si>
  <si>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</si>
  <si>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</si>
  <si>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</si>
  <si>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</si>
  <si>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</si>
  <si>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</si>
  <si>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</si>
  <si>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</si>
  <si>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</si>
  <si>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</si>
  <si>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</si>
  <si>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</si>
  <si>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</si>
  <si>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</si>
  <si>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</si>
  <si>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</si>
  <si>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</si>
  <si>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</si>
  <si>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</si>
  <si>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</si>
  <si>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</si>
  <si>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</si>
  <si>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</si>
  <si>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</si>
  <si>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</si>
  <si>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</si>
  <si>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</si>
  <si>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</si>
  <si>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</si>
  <si>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</si>
  <si>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</si>
  <si>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</si>
  <si>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</si>
  <si>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</si>
  <si>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</si>
  <si>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</si>
  <si>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</si>
  <si>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</si>
  <si>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</si>
  <si>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</si>
  <si>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</si>
  <si>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</si>
  <si>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</si>
  <si>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</si>
  <si>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</si>
  <si>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</si>
  <si>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</si>
  <si>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</si>
  <si>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</si>
  <si>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</si>
  <si>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</si>
  <si>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</si>
  <si>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</si>
  <si>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</si>
  <si>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</si>
  <si>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</si>
  <si>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</si>
  <si>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</si>
  <si>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</si>
  <si>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</si>
  <si>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</si>
  <si>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</si>
  <si>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</si>
  <si>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</si>
  <si>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</si>
  <si>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</si>
  <si>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</si>
  <si>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</si>
  <si>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</si>
  <si>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</si>
  <si>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</si>
  <si>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</si>
  <si>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</si>
  <si>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</si>
  <si>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</si>
  <si>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</si>
  <si>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</si>
  <si>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</si>
  <si>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</si>
  <si>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</si>
  <si>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</si>
  <si>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</si>
  <si>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</si>
  <si>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</si>
  <si>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</si>
  <si>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</si>
  <si>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</si>
  <si>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</si>
  <si>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</si>
  <si>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</si>
  <si>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</si>
  <si>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</si>
  <si>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</si>
  <si>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</si>
  <si>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</si>
  <si>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</si>
  <si>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</si>
  <si>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</si>
  <si>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</si>
  <si>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</si>
  <si>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</si>
  <si>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</si>
  <si>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</si>
  <si>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</si>
  <si>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</si>
  <si>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</si>
  <si>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</si>
  <si>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</si>
  <si>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</si>
  <si>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</si>
  <si>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</si>
  <si>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</si>
  <si>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</si>
  <si>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</si>
  <si>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</si>
  <si>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</si>
  <si>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</si>
  <si>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</si>
  <si>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</si>
  <si>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</si>
  <si>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</si>
  <si>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</si>
  <si>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</si>
  <si>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</si>
  <si>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</si>
  <si>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</si>
  <si>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</si>
  <si>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</si>
  <si>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</si>
  <si>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</si>
  <si>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</si>
  <si>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</si>
  <si>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</si>
  <si>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</si>
  <si>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</si>
  <si>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</si>
  <si>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</si>
  <si>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</si>
  <si>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</si>
  <si>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</si>
  <si>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</si>
  <si>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</si>
  <si>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</si>
  <si>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</si>
  <si>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</si>
  <si>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</si>
  <si>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</si>
  <si>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</si>
  <si>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</si>
  <si>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</si>
  <si>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</si>
  <si>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</si>
  <si>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</si>
  <si>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</si>
  <si>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</si>
  <si>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</si>
  <si>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</si>
  <si>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</si>
  <si>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</si>
  <si>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</si>
  <si>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</si>
  <si>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</si>
  <si>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</si>
  <si>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</si>
  <si>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</si>
  <si>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</si>
  <si>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</si>
  <si>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</si>
  <si>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</si>
  <si>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</si>
  <si>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</si>
  <si>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</si>
  <si>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</si>
  <si>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</si>
  <si>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</si>
  <si>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</si>
  <si>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</si>
  <si>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</si>
  <si>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</si>
  <si>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</si>
  <si>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</si>
  <si>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</si>
  <si>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</si>
  <si>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</si>
  <si>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</si>
  <si>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</si>
  <si>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</si>
  <si>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</si>
  <si>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</si>
  <si>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</si>
  <si>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</si>
  <si>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</si>
  <si>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</si>
  <si>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</si>
  <si>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</si>
  <si>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</si>
  <si>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</si>
  <si>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</si>
  <si>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</si>
  <si>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</si>
  <si>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</si>
  <si>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</si>
  <si>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</si>
  <si>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</si>
  <si>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</si>
  <si>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</si>
  <si>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</si>
  <si>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</si>
  <si>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</si>
  <si>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</si>
  <si>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</si>
  <si>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</si>
  <si>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</si>
  <si>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</si>
  <si>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</si>
  <si>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</si>
  <si>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</si>
  <si>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</si>
  <si>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</si>
  <si>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</si>
  <si>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</si>
  <si>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</si>
  <si>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</si>
  <si>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</si>
  <si>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</si>
  <si>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</si>
  <si>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</si>
  <si>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</si>
  <si>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</si>
  <si>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</si>
  <si>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</si>
  <si>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</si>
  <si>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</si>
  <si>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</si>
  <si>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</si>
  <si>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</si>
  <si>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</si>
  <si>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</si>
  <si>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</si>
  <si>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</si>
  <si>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</si>
  <si>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</si>
  <si>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</si>
  <si>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</si>
  <si>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</si>
  <si>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</si>
  <si>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</si>
  <si>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</si>
  <si>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</si>
  <si>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</si>
  <si>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</si>
  <si>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</si>
  <si>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</si>
  <si>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</si>
  <si>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</si>
  <si>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</si>
  <si>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</si>
  <si>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</si>
  <si>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</si>
  <si>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</si>
  <si>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</si>
  <si>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</si>
  <si>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</si>
  <si>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</si>
  <si>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</si>
  <si>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</si>
  <si>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</si>
  <si>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</si>
  <si>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</si>
  <si>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</si>
  <si>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</si>
  <si>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</si>
  <si>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</si>
  <si>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</si>
  <si>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</si>
  <si>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</si>
  <si>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</si>
  <si>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</si>
  <si>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</si>
  <si>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</si>
  <si>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</si>
  <si>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</si>
  <si>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</si>
  <si>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</si>
  <si>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</si>
  <si>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</si>
  <si>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</si>
  <si>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</si>
  <si>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</si>
  <si>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</si>
  <si>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</si>
  <si>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</si>
  <si>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</si>
  <si>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</si>
  <si>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</si>
  <si>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</si>
  <si>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</si>
  <si>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</si>
  <si>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</si>
  <si>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</si>
  <si>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</si>
  <si>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</si>
  <si>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</si>
  <si>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</si>
  <si>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</si>
  <si>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</si>
  <si>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</si>
  <si>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</si>
  <si>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</si>
  <si>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</si>
  <si>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</si>
  <si>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</si>
  <si>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</si>
  <si>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</si>
  <si>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</si>
  <si>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</si>
  <si>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</si>
  <si>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</si>
  <si>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</si>
  <si>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</si>
  <si>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</si>
  <si>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</si>
  <si>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</si>
  <si>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</si>
  <si>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</si>
  <si>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</si>
  <si>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</si>
  <si>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</si>
  <si>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</si>
  <si>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</si>
  <si>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</si>
  <si>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</si>
  <si>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</si>
  <si>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</si>
  <si>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</si>
  <si>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</si>
  <si>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</si>
  <si>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</si>
  <si>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</si>
  <si>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</si>
  <si>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</si>
  <si>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</si>
  <si>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</si>
  <si>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</si>
  <si>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</si>
  <si>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</si>
  <si>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</si>
  <si>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</si>
  <si>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</si>
  <si>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</si>
  <si>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</si>
  <si>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</si>
  <si>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</si>
  <si>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</si>
  <si>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</si>
  <si>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</si>
  <si>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</si>
  <si>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</si>
  <si>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</si>
  <si>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</si>
  <si>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</si>
  <si>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</si>
  <si>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</si>
  <si>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</si>
  <si>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</si>
  <si>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</si>
  <si>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</si>
  <si>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</si>
  <si>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</si>
  <si>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</si>
  <si>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</si>
  <si>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</si>
  <si>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</si>
  <si>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</si>
  <si>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</si>
  <si>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</si>
  <si>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</si>
  <si>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</si>
  <si>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</si>
  <si>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</si>
  <si>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</si>
  <si>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</si>
  <si>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</si>
  <si>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</si>
  <si>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</si>
  <si>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</si>
  <si>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</si>
  <si>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</si>
  <si>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</si>
  <si>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очередного долгосрочного периода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</si>
  <si>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</si>
  <si>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</si>
  <si>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</si>
  <si>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 01.01.2025 Серовский муниципальный округ (ОКТМО 65549000)</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</si>
  <si>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</si>
  <si>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</si>
  <si>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</si>
  <si>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</si>
  <si>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</si>
  <si>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</si>
  <si>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</si>
  <si>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</si>
  <si>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</si>
  <si>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</si>
  <si>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</si>
  <si>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</si>
  <si>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</si>
  <si>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</si>
  <si>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</si>
  <si>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</si>
  <si>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</si>
  <si>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</si>
  <si>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</si>
  <si>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</si>
  <si>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</si>
  <si>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</si>
  <si>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</si>
  <si>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</si>
  <si>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</si>
  <si>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</si>
  <si>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</si>
  <si>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</si>
  <si>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</si>
  <si>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</si>
  <si>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</si>
  <si>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</si>
  <si>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</si>
  <si>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</si>
  <si>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</si>
  <si>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</si>
  <si>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</si>
  <si>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</si>
  <si>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</si>
  <si>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</si>
  <si>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</si>
  <si>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</si>
  <si>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</si>
  <si>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</si>
  <si>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</si>
  <si>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</si>
  <si>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</si>
  <si>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</si>
  <si>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</si>
  <si>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</si>
  <si>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</si>
  <si>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</si>
  <si>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</si>
  <si>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</si>
  <si>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</si>
  <si>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</si>
  <si>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</si>
  <si>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</si>
  <si>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</si>
  <si>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</si>
  <si>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</si>
  <si>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</si>
  <si>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</si>
  <si>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</si>
  <si>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</si>
  <si>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</si>
  <si>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</si>
  <si>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</si>
  <si>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</si>
  <si>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</si>
  <si>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</si>
  <si>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</si>
  <si>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</si>
  <si>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</si>
  <si>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</si>
  <si>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</si>
  <si>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</si>
  <si>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</si>
  <si>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</si>
  <si>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</si>
  <si>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</si>
  <si>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</si>
  <si>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</si>
  <si>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</si>
  <si>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</si>
  <si>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</si>
  <si>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</si>
  <si>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</si>
  <si>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</si>
  <si>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</si>
  <si>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</si>
  <si>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</si>
  <si>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</si>
  <si>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</si>
  <si>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</si>
  <si>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</si>
  <si>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</si>
  <si>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</si>
  <si>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</si>
  <si>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</si>
  <si>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</si>
  <si>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</si>
  <si>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</si>
  <si>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</si>
  <si>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</si>
  <si>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</si>
  <si>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</si>
  <si>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</si>
  <si>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</si>
  <si>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</si>
  <si>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</si>
  <si>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</si>
  <si>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</si>
  <si>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</si>
  <si>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</si>
  <si>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</si>
  <si>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</si>
  <si>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</si>
  <si>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</si>
  <si>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</si>
  <si>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</si>
  <si>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</si>
  <si>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</si>
  <si>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</si>
  <si>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</si>
  <si>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</si>
  <si>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</si>
  <si>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</si>
  <si>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</si>
  <si>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</si>
  <si>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</si>
  <si>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</si>
  <si>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</si>
  <si>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</si>
  <si>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</si>
  <si>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</si>
  <si>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</si>
  <si>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</si>
  <si>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</si>
  <si>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</si>
  <si>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</si>
  <si>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</si>
  <si>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</si>
  <si>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</si>
  <si>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</si>
  <si>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</si>
  <si>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</si>
  <si>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</si>
  <si>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</si>
  <si>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</si>
  <si>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</si>
  <si>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</si>
  <si>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</si>
  <si>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</si>
  <si>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</si>
  <si>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</si>
  <si>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</si>
  <si>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</si>
  <si>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</si>
  <si>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</si>
  <si>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</si>
  <si>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</si>
  <si>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</si>
  <si>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</si>
  <si>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</si>
  <si>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</si>
  <si>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</si>
  <si>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</si>
  <si>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</si>
  <si>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</si>
  <si>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</si>
  <si>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</si>
  <si>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</si>
  <si>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</si>
  <si>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</si>
  <si>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</si>
  <si>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</si>
  <si>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</si>
  <si>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</si>
  <si>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</si>
  <si>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</si>
  <si>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</si>
  <si>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</si>
  <si>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</si>
  <si>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</si>
  <si>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</si>
  <si>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</si>
  <si>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</si>
  <si>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</si>
  <si>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</si>
  <si>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</si>
  <si>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</si>
  <si>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</si>
  <si>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</si>
  <si>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</si>
  <si>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</si>
  <si>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</si>
  <si>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</si>
  <si>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</si>
  <si>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</si>
  <si>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</si>
  <si>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</si>
  <si>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</si>
  <si>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</si>
  <si>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</si>
  <si>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</si>
  <si>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</si>
  <si>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</si>
  <si>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</si>
  <si>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</si>
  <si>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</si>
  <si>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</si>
  <si>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</si>
  <si>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</si>
  <si>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</si>
  <si>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</si>
  <si>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</si>
  <si>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</si>
  <si>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</si>
  <si>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</si>
  <si>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</si>
  <si>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</si>
  <si>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</si>
  <si>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</si>
  <si>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</si>
  <si>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</si>
  <si>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</si>
  <si>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</si>
  <si>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</si>
  <si>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</si>
  <si>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</si>
  <si>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</si>
  <si>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</si>
  <si>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</si>
  <si>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</si>
  <si>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</si>
  <si>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</si>
  <si>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</si>
  <si>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</si>
  <si>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</si>
  <si>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</si>
  <si>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</si>
  <si>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</si>
  <si>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</si>
  <si>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</si>
  <si>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</si>
  <si>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</si>
  <si>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</si>
  <si>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</si>
  <si>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</si>
  <si>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</si>
  <si>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</si>
  <si>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</si>
  <si>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</si>
  <si>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</si>
  <si>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</si>
  <si>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</si>
  <si>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</si>
  <si>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</si>
  <si>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</si>
  <si>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</si>
  <si>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</si>
  <si>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</si>
  <si>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</si>
  <si>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</si>
  <si>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</si>
  <si>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</si>
  <si>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</si>
  <si>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</si>
  <si>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</si>
  <si>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</si>
  <si>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</si>
  <si>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</si>
  <si>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</si>
  <si>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</si>
  <si>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</si>
  <si>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</si>
  <si>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</si>
  <si>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</si>
  <si>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</si>
  <si>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</si>
  <si>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</si>
  <si>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</si>
  <si>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</si>
  <si>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</si>
  <si>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</si>
  <si>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</si>
  <si>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</si>
  <si>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</si>
  <si>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</si>
  <si>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</si>
  <si>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</si>
  <si>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</si>
  <si>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</si>
  <si>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</si>
  <si>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</si>
  <si>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</si>
  <si>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</si>
  <si>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</si>
  <si>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</si>
  <si>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</si>
  <si>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</si>
  <si>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</si>
  <si>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</si>
  <si>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</si>
  <si>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</si>
  <si>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</si>
  <si>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</si>
  <si>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</si>
  <si>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</si>
  <si>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</si>
  <si>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</si>
  <si>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</si>
  <si>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</si>
  <si>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</si>
  <si>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</si>
  <si>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</si>
  <si>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</si>
  <si>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</si>
  <si>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</si>
  <si>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</si>
  <si>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</si>
  <si>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</si>
  <si>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</si>
  <si>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</si>
  <si>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</si>
  <si>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</si>
  <si>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</si>
  <si>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</si>
  <si>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</si>
  <si>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</si>
  <si>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</si>
  <si>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</si>
  <si>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</si>
  <si>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</si>
  <si>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</si>
  <si>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</si>
  <si>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</si>
  <si>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</si>
  <si>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</si>
  <si>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</si>
  <si>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</si>
  <si>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</si>
  <si>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</si>
  <si>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</si>
  <si>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</si>
  <si>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</si>
  <si>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2644</t>
  </si>
  <si>
    <t>26479548</t>
  </si>
  <si>
    <t>АО "Аэропорт Кольцово"</t>
  </si>
  <si>
    <t>6608000446</t>
  </si>
  <si>
    <t>668501001</t>
  </si>
  <si>
    <t>30-12-2002 00:00:00</t>
  </si>
  <si>
    <t>28796046</t>
  </si>
  <si>
    <t>АО "ГТ Энерго"</t>
  </si>
  <si>
    <t>7703806647</t>
  </si>
  <si>
    <t>772801001</t>
  </si>
  <si>
    <t>26560525</t>
  </si>
  <si>
    <t>АО "ГУ ЖКХ"</t>
  </si>
  <si>
    <t>5116000922</t>
  </si>
  <si>
    <t>511601001</t>
  </si>
  <si>
    <t>13-05-2009 00:00:00</t>
  </si>
  <si>
    <t>31771816</t>
  </si>
  <si>
    <t>АО "Газовое хозяйство"</t>
  </si>
  <si>
    <t>6617031384</t>
  </si>
  <si>
    <t>661701001</t>
  </si>
  <si>
    <t>26359613</t>
  </si>
  <si>
    <t>АО "ДИНУР"</t>
  </si>
  <si>
    <t>6625004698</t>
  </si>
  <si>
    <t>668401001</t>
  </si>
  <si>
    <t>18-11-1992 00:00:00</t>
  </si>
  <si>
    <t>28146860</t>
  </si>
  <si>
    <t>АО "Интер РАО - Электрогенерация"</t>
  </si>
  <si>
    <t>7704784450</t>
  </si>
  <si>
    <t>770401001</t>
  </si>
  <si>
    <t>26479072</t>
  </si>
  <si>
    <t>АО "Ирбитский химико-фармацевтический завод", г.Ирбит</t>
  </si>
  <si>
    <t>6611000252</t>
  </si>
  <si>
    <t>667601001</t>
  </si>
  <si>
    <t>28-10-2002 00:00:00</t>
  </si>
  <si>
    <t>26359739</t>
  </si>
  <si>
    <t>АО "Ключевский завод ферросплавов"</t>
  </si>
  <si>
    <t>6652002273</t>
  </si>
  <si>
    <t>660850001</t>
  </si>
  <si>
    <t>26479123</t>
  </si>
  <si>
    <t>АО "Концерн Росэнергоатом" филиал "Белоярская атомная станция", г.Заречный</t>
  </si>
  <si>
    <t>7721632827</t>
  </si>
  <si>
    <t>663943002</t>
  </si>
  <si>
    <t>28048296</t>
  </si>
  <si>
    <t>АО "Кузбассэнерго"</t>
  </si>
  <si>
    <t>4200000333</t>
  </si>
  <si>
    <t>420501001</t>
  </si>
  <si>
    <t>30-12-1993 00:00:00</t>
  </si>
  <si>
    <t>31173201</t>
  </si>
  <si>
    <t>АО "Мелиострой", с. Байкалово</t>
  </si>
  <si>
    <t>6638000362</t>
  </si>
  <si>
    <t>28821842</t>
  </si>
  <si>
    <t>АО "НПО по медицинским иммунобиологическим препаратам "Микроген" филиал в г. Екатеринбург "Екатеринбургское предприятие по производству бактерийных препаратов", г. Екатеринбург</t>
  </si>
  <si>
    <t>7722292838</t>
  </si>
  <si>
    <t>667202001</t>
  </si>
  <si>
    <t>31-10-2014 00:00:00</t>
  </si>
  <si>
    <t>31045037</t>
  </si>
  <si>
    <t>АО "Научно-исследовательский институт машиностроения", г. Нижняя Салда</t>
  </si>
  <si>
    <t>6623125489</t>
  </si>
  <si>
    <t>662301001</t>
  </si>
  <si>
    <t>31600324</t>
  </si>
  <si>
    <t>АО "ОДК-Сервис" - Филиал "Арамиль"</t>
  </si>
  <si>
    <t>4705036363</t>
  </si>
  <si>
    <t>668543001</t>
  </si>
  <si>
    <t>30994766</t>
  </si>
  <si>
    <t>АО "ОТСК"</t>
  </si>
  <si>
    <t>6658447960</t>
  </si>
  <si>
    <t>665801001</t>
  </si>
  <si>
    <t>26850678</t>
  </si>
  <si>
    <t>АО "Пневмостроймашина", г.Екатеринбург</t>
  </si>
  <si>
    <t>6608000453</t>
  </si>
  <si>
    <t>26818855</t>
  </si>
  <si>
    <t>АО "ПромСорт-Урал", ОСП в г. Нижние Серги</t>
  </si>
  <si>
    <t>6646009256</t>
  </si>
  <si>
    <t>664645001</t>
  </si>
  <si>
    <t>26479671</t>
  </si>
  <si>
    <t>АО "ПромСорт-Урал", г.Ревда</t>
  </si>
  <si>
    <t>997550001</t>
  </si>
  <si>
    <t>15-01-2001 00:00:00</t>
  </si>
  <si>
    <t>26838066</t>
  </si>
  <si>
    <t>АО "РЭУ"</t>
  </si>
  <si>
    <t>7714783092</t>
  </si>
  <si>
    <t>26479369</t>
  </si>
  <si>
    <t>АО "СиАйТи Терминал"</t>
  </si>
  <si>
    <t>6662007746</t>
  </si>
  <si>
    <t>26479174</t>
  </si>
  <si>
    <t>АО "Среднеуральский медеплавильный завод", г.Ревда</t>
  </si>
  <si>
    <t>6627001318</t>
  </si>
  <si>
    <t>31-12-2017 00:00:00</t>
  </si>
  <si>
    <t>26575381</t>
  </si>
  <si>
    <t>АО "Стройматериалы", г.Екатеринбург</t>
  </si>
  <si>
    <t>6660000978</t>
  </si>
  <si>
    <t>667001001</t>
  </si>
  <si>
    <t>26318611</t>
  </si>
  <si>
    <t>АО "ТЭЦ ВИЗа"</t>
  </si>
  <si>
    <t>6658038117</t>
  </si>
  <si>
    <t>667101001</t>
  </si>
  <si>
    <t>28-03-1995 00:00:00</t>
  </si>
  <si>
    <t>31880038</t>
  </si>
  <si>
    <t>АО "Тепло Новоуральска"</t>
  </si>
  <si>
    <t>6686169792</t>
  </si>
  <si>
    <t>668601001</t>
  </si>
  <si>
    <t>31776595</t>
  </si>
  <si>
    <t>АО "Уралтурбо"</t>
  </si>
  <si>
    <t>6659003244</t>
  </si>
  <si>
    <t>667801001</t>
  </si>
  <si>
    <t>26322623</t>
  </si>
  <si>
    <t>АО "Уралхиммаш", г.Екатеринбург</t>
  </si>
  <si>
    <t>6664013880</t>
  </si>
  <si>
    <t>667901001</t>
  </si>
  <si>
    <t>28-06-1996 00:00:00</t>
  </si>
  <si>
    <t>30943132</t>
  </si>
  <si>
    <t>АО «ОЭЗ «Титановая долина», г. Екатеринбург</t>
  </si>
  <si>
    <t>6670376352</t>
  </si>
  <si>
    <t>31006321</t>
  </si>
  <si>
    <t>АО «Сосновское»</t>
  </si>
  <si>
    <t>6658344587</t>
  </si>
  <si>
    <t>26359541</t>
  </si>
  <si>
    <t>Акционерное общество "Автотранспорт", г.Верхняя Пышма</t>
  </si>
  <si>
    <t>6606001420</t>
  </si>
  <si>
    <t>26631885</t>
  </si>
  <si>
    <t>Акционерное общество "Акватех", г.Заречный</t>
  </si>
  <si>
    <t>6639020763</t>
  </si>
  <si>
    <t>668301001</t>
  </si>
  <si>
    <t>26-05-2010 00:00:00</t>
  </si>
  <si>
    <t>26359673</t>
  </si>
  <si>
    <t>Акционерное общество "Артинский завод", п.Арти</t>
  </si>
  <si>
    <t>6636005894</t>
  </si>
  <si>
    <t>661901001</t>
  </si>
  <si>
    <t>26322632</t>
  </si>
  <si>
    <t>Акционерное общество "Богословское рудоуправление", г.Краснотурьинск</t>
  </si>
  <si>
    <t>6617002344</t>
  </si>
  <si>
    <t>31-07-1996 00:00:00</t>
  </si>
  <si>
    <t>27784565</t>
  </si>
  <si>
    <t>Акционерное общество "Верхнетуринский машиностроительный завод"</t>
  </si>
  <si>
    <t>6681000827</t>
  </si>
  <si>
    <t>668101001</t>
  </si>
  <si>
    <t>28001728</t>
  </si>
  <si>
    <t>Акционерное общество "Военторг-Центр", г. Екатеринбург</t>
  </si>
  <si>
    <t>6670266695</t>
  </si>
  <si>
    <t>26359572</t>
  </si>
  <si>
    <t>Акционерное общество "Волчанское", г.Волчанск</t>
  </si>
  <si>
    <t>6614004431</t>
  </si>
  <si>
    <t>26800755</t>
  </si>
  <si>
    <t>Акционерное общество "Газэкс", г. Каменск-Уральский</t>
  </si>
  <si>
    <t>6612001379</t>
  </si>
  <si>
    <t>26359577</t>
  </si>
  <si>
    <t>Акционерное общество "ЕВРАЗ Качканарский горно-обогатительный комбинат", г.Качканар</t>
  </si>
  <si>
    <t>6615001962</t>
  </si>
  <si>
    <t>15-04-1993 00:00:00</t>
  </si>
  <si>
    <t>26322595</t>
  </si>
  <si>
    <t>Акционерное общество "Екатеринбурггаз", г. Екатеринбург</t>
  </si>
  <si>
    <t>6608005130</t>
  </si>
  <si>
    <t>30814352</t>
  </si>
  <si>
    <t>Акционерное общество "Екатеринбургская теплосетевая компания"</t>
  </si>
  <si>
    <t>6671019770</t>
  </si>
  <si>
    <t>26632534</t>
  </si>
  <si>
    <t>Акционерное общество "Екатеринбургский завод по обработке цветных металлов", г.Екатеринбург</t>
  </si>
  <si>
    <t>6661005707</t>
  </si>
  <si>
    <t>13-11-2012 00:00:00</t>
  </si>
  <si>
    <t>26479614</t>
  </si>
  <si>
    <t>Акционерное общество "Завод керамических изделий", г.Екатеринбург</t>
  </si>
  <si>
    <t>6664006956</t>
  </si>
  <si>
    <t>26-01-1995 00:00:00</t>
  </si>
  <si>
    <t>27967695</t>
  </si>
  <si>
    <t>Акционерное общество "Интер РАО-Электрогенерация" - филиал "Верхнетагильская ГРЭС"</t>
  </si>
  <si>
    <t>668243001</t>
  </si>
  <si>
    <t>15-06-2011 00:00:00</t>
  </si>
  <si>
    <t>26359598</t>
  </si>
  <si>
    <t>Акционерное общество "Калиновский химический завод", п.Калиново</t>
  </si>
  <si>
    <t>6621001262</t>
  </si>
  <si>
    <t>668201001</t>
  </si>
  <si>
    <t>27-07-1998 00:00:00</t>
  </si>
  <si>
    <t>26479562</t>
  </si>
  <si>
    <t>Акционерное общество "Кировградский завод твёрдых сплавов", г. Кировград</t>
  </si>
  <si>
    <t>6616000619</t>
  </si>
  <si>
    <t>04-11-1992 00:00:00</t>
  </si>
  <si>
    <t>26322710</t>
  </si>
  <si>
    <t>Акционерное общество "Научно-производственная корпорация "Уралвагонзавод" имени Ф.Э.Дзержинского", г. Нижний Тагил</t>
  </si>
  <si>
    <t>6623029538</t>
  </si>
  <si>
    <t>997850001</t>
  </si>
  <si>
    <t>26479347</t>
  </si>
  <si>
    <t>Акционерное общество "Научно-производственное объединение автоматики имени академика Н.А. Семихатова", г. Екатеринбург</t>
  </si>
  <si>
    <t>6685066917</t>
  </si>
  <si>
    <t>26479446</t>
  </si>
  <si>
    <t>Акционерное общество "Научно-производственное предприятие "Старт" им. А.И. Яскина, г. Екатеринбург</t>
  </si>
  <si>
    <t>6662054224</t>
  </si>
  <si>
    <t>26850795</t>
  </si>
  <si>
    <t>Акционерное общество "Невьянский машиностроительный завод - Нефтегазовое оборудование", г. Невьянск</t>
  </si>
  <si>
    <t>6621016082</t>
  </si>
  <si>
    <t>26481044</t>
  </si>
  <si>
    <t>Акционерное общество "Нижне-Исетский завод металлоконструкций", г.Екатеринбург</t>
  </si>
  <si>
    <t>6664003916</t>
  </si>
  <si>
    <t>666401001</t>
  </si>
  <si>
    <t>28436471</t>
  </si>
  <si>
    <t>Акционерное общество "Облкоммунэнерго", г. Екатеринбург</t>
  </si>
  <si>
    <t>6671028735</t>
  </si>
  <si>
    <t>04-12-2013 00:00:00</t>
  </si>
  <si>
    <t>26580011</t>
  </si>
  <si>
    <t>Акционерное общество "Облкоммунэнерго", г. Екатеринбург - Алапаевский РКЭС</t>
  </si>
  <si>
    <t>667745002</t>
  </si>
  <si>
    <t>26580007</t>
  </si>
  <si>
    <t>Акционерное общество "Облкоммунэнерго", г. Екатеринбург - Артемовский РКЭС</t>
  </si>
  <si>
    <t>667745001</t>
  </si>
  <si>
    <t>27581373</t>
  </si>
  <si>
    <t>Акционерное общество "Облкоммунэнерго", г. Екатеринбург - Артинский РКЭС</t>
  </si>
  <si>
    <t>661945002</t>
  </si>
  <si>
    <t>26580013</t>
  </si>
  <si>
    <t>Акционерное общество "Облкоммунэнерго", г. Екатеринбург - Баранчинский РКЭС</t>
  </si>
  <si>
    <t>668145001</t>
  </si>
  <si>
    <t>26550265</t>
  </si>
  <si>
    <t>Акционерное общество "Облкоммунэнерго", г. Екатеринбург - Богдановичский РКЭС</t>
  </si>
  <si>
    <t>663345005</t>
  </si>
  <si>
    <t>26550267</t>
  </si>
  <si>
    <t>Акционерное общество "Облкоммунэнерго", г. Екатеринбург - Верх-Нейвинский РКЭС</t>
  </si>
  <si>
    <t>668245003</t>
  </si>
  <si>
    <t>26578649</t>
  </si>
  <si>
    <t>Акционерное общество "Облкоммунэнерго", г. Екатеринбург - Кировградский РКЭС</t>
  </si>
  <si>
    <t>668245002</t>
  </si>
  <si>
    <t>27654254</t>
  </si>
  <si>
    <t>Акционерное общество "Облкоммунэнерго", г. Екатеринбург - Ново-Лялинский участок</t>
  </si>
  <si>
    <t>668045001</t>
  </si>
  <si>
    <t>27918072</t>
  </si>
  <si>
    <t>Акционерное общество "Облкоммунэнерго", г. Екатеринбург - Новоуральский РКЭС</t>
  </si>
  <si>
    <t>668245001</t>
  </si>
  <si>
    <t>27581389</t>
  </si>
  <si>
    <t>Акционерное общество "Облкоммунэнерго", г. Екатеринбург - Пелымский РКЭС</t>
  </si>
  <si>
    <t>661745001</t>
  </si>
  <si>
    <t>27581395</t>
  </si>
  <si>
    <t>Акционерное общество "Облкоммунэнерго", г. Екатеринбург - Староуткинский РКЭС</t>
  </si>
  <si>
    <t>668445002</t>
  </si>
  <si>
    <t>26580015</t>
  </si>
  <si>
    <t>Акционерное общество "Облкоммунэнерго", г. Екатеринбург - Сысертский участок</t>
  </si>
  <si>
    <t>668545001</t>
  </si>
  <si>
    <t>26550269</t>
  </si>
  <si>
    <t>Акционерное общество "Облкоммунэнерго", г. Екатеринбург - Тугулымский РКЭС</t>
  </si>
  <si>
    <t>663345001</t>
  </si>
  <si>
    <t>26322608</t>
  </si>
  <si>
    <t>Акционерное общество "Первоуральский новотрубный завод", г.Первоуральск</t>
  </si>
  <si>
    <t>6625004271</t>
  </si>
  <si>
    <t>01-12-1992 00:00:00</t>
  </si>
  <si>
    <t>26359622</t>
  </si>
  <si>
    <t>Акционерное общество "Полевская коммунальная компания", г.Полевской</t>
  </si>
  <si>
    <t>6626013800</t>
  </si>
  <si>
    <t>25-07-2003 00:00:00</t>
  </si>
  <si>
    <t>26574327</t>
  </si>
  <si>
    <t>Акционерное общество "Производственное объединение "Уральский оптико-механический завод" имени Э.С. Яламова", г. Екатеринбург</t>
  </si>
  <si>
    <t>6672315362</t>
  </si>
  <si>
    <t>26322585</t>
  </si>
  <si>
    <t>Акционерное общество "Птицефабрика "Свердловская", г.Екатеринбург</t>
  </si>
  <si>
    <t>6672350180</t>
  </si>
  <si>
    <t>26359624</t>
  </si>
  <si>
    <t>Акционерное общество "Ревдинский кирпичный завод", г.Ревда</t>
  </si>
  <si>
    <t>6627002142</t>
  </si>
  <si>
    <t>23-12-1992 00:00:00</t>
  </si>
  <si>
    <t>26479474</t>
  </si>
  <si>
    <t>Акционерное общество "Регионгаз-инвест", г.Екатеринбург</t>
  </si>
  <si>
    <t>6659075136</t>
  </si>
  <si>
    <t>31559656</t>
  </si>
  <si>
    <t>Акционерное общество "Регионгаз-инвест", г.Екатеринбург - филиал Арамильский городской округ</t>
  </si>
  <si>
    <t>26517136</t>
  </si>
  <si>
    <t>Акционерное общество "Регионгаз-инвест", г.Екатеринбург - филиал Артемовский городской округ</t>
  </si>
  <si>
    <t>660203001</t>
  </si>
  <si>
    <t>26517116</t>
  </si>
  <si>
    <t>Акционерное общество "Регионгаз-инвест", г.Екатеринбург - филиал Байкаловский муниципальный район</t>
  </si>
  <si>
    <t>663803001</t>
  </si>
  <si>
    <t>26517142</t>
  </si>
  <si>
    <t>Акционерное общество "Регионгаз-инвест", г.Екатеринбург - филиал Березовский городской округ</t>
  </si>
  <si>
    <t>660403001</t>
  </si>
  <si>
    <t>26517132</t>
  </si>
  <si>
    <t>Акционерное общество "Регионгаз-инвест", г.Екатеринбург - филиал Горноуральский городской округ</t>
  </si>
  <si>
    <t>662303001</t>
  </si>
  <si>
    <t>26517114</t>
  </si>
  <si>
    <t>Акционерное общество "Регионгаз-инвест", г.Екатеринбург - филиал Ирбитское муниципальное образование</t>
  </si>
  <si>
    <t>661132001</t>
  </si>
  <si>
    <t>26517138</t>
  </si>
  <si>
    <t>Акционерное общество "Регионгаз-инвест", г.Екатеринбург - филиал Кировградский городской округ</t>
  </si>
  <si>
    <t>662132002</t>
  </si>
  <si>
    <t>26481006</t>
  </si>
  <si>
    <t>Акционерное общество "Регионгаз-инвест", г.Екатеринбург - филиал Малышевский городской округ</t>
  </si>
  <si>
    <t>660303001</t>
  </si>
  <si>
    <t>26517134</t>
  </si>
  <si>
    <t>Акционерное общество "Регионгаз-инвест", г.Екатеринбург - филиал Михайловское муниципальное образование</t>
  </si>
  <si>
    <t>664603001</t>
  </si>
  <si>
    <t>26517118</t>
  </si>
  <si>
    <t>Акционерное общество "Регионгаз-инвест", г.Екатеринбург - филиал Невьянский городской округ</t>
  </si>
  <si>
    <t>662132001</t>
  </si>
  <si>
    <t>26519527</t>
  </si>
  <si>
    <t>Акционерное общество "Регионгаз-инвест", г.Екатеринбург - филиал Пышминский городской округ</t>
  </si>
  <si>
    <t>664903001</t>
  </si>
  <si>
    <t>26517144</t>
  </si>
  <si>
    <t>Акционерное общество "Регионгаз-инвест", г.Екатеринбург - филиал Тавдинский городской округ</t>
  </si>
  <si>
    <t>663403001</t>
  </si>
  <si>
    <t>26517130</t>
  </si>
  <si>
    <t>Акционерное общество "Регионгаз-инвест", г.Екатеринбург - филиал Талицкий городской округ</t>
  </si>
  <si>
    <t>665432001</t>
  </si>
  <si>
    <t>26517128</t>
  </si>
  <si>
    <t>Акционерное общество "Регионгаз-инвест", г.Екатеринбург - филиал Туринский городской округ</t>
  </si>
  <si>
    <t>665603001</t>
  </si>
  <si>
    <t>26517140</t>
  </si>
  <si>
    <t>Акционерное общество "Регионгаз-инвест", г.Екатеринбург - филиал городской округ Красноуфимск</t>
  </si>
  <si>
    <t>661943003</t>
  </si>
  <si>
    <t>26481205</t>
  </si>
  <si>
    <t>Акционерное общество "Регионгаз-инвест", г.Екатеринбург - филиал муниципальное образование город Ирбит</t>
  </si>
  <si>
    <t>661103001</t>
  </si>
  <si>
    <t>27567057</t>
  </si>
  <si>
    <t>Акционерное общество "Ремонтно-эксплуатационное управление" филиал "Екатеринбургский", г. Екатеринбург</t>
  </si>
  <si>
    <t>667243001</t>
  </si>
  <si>
    <t>30851307</t>
  </si>
  <si>
    <t>Акционерное общество "Росатом Инфраструктурные решения", Филиал в г. Новоуральск</t>
  </si>
  <si>
    <t>7706757331</t>
  </si>
  <si>
    <t>775050001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</si>
  <si>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</si>
  <si>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</si>
  <si>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</si>
  <si>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</si>
  <si>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26479454</t>
  </si>
  <si>
    <t>Акционерное общество "Свердловскавтодор", г.Екатеринбург</t>
  </si>
  <si>
    <t>6658374729</t>
  </si>
  <si>
    <t>26479379</t>
  </si>
  <si>
    <t>Акционерное общество "Свердловский завод гипсовых изделий", г.Екатеринбург</t>
  </si>
  <si>
    <t>6659004872</t>
  </si>
  <si>
    <t>26479634</t>
  </si>
  <si>
    <t>Акционерное общество "Свердловский инструментальный завод", г.Екатеринбург</t>
  </si>
  <si>
    <t>6661000071</t>
  </si>
  <si>
    <t>26479597</t>
  </si>
  <si>
    <t>Акционерное общество "Свердловский научно-исследовательский институт химического машиностроения", г.Екатеринбург</t>
  </si>
  <si>
    <t>6664003909</t>
  </si>
  <si>
    <t>26632518</t>
  </si>
  <si>
    <t>Акционерное общество "Свердловский путевой ремонтно-механический завод "Ремпутьмаш", г.Екатеринбург</t>
  </si>
  <si>
    <t>6659128074</t>
  </si>
  <si>
    <t>665901001</t>
  </si>
  <si>
    <t>26322613</t>
  </si>
  <si>
    <t>Акционерное общество "Северский трубный завод", г. Полевской</t>
  </si>
  <si>
    <t>6626002291</t>
  </si>
  <si>
    <t>01-12-2018 00:00:00</t>
  </si>
  <si>
    <t>26322614</t>
  </si>
  <si>
    <t>Акционерное общество "Серовский завод ферросплавов", г.Серов</t>
  </si>
  <si>
    <t>6632001031</t>
  </si>
  <si>
    <t>30832833</t>
  </si>
  <si>
    <t>Акционерное общество "Сибирско-Уральская Алюминиевая компания", г. Каменск-Уральский</t>
  </si>
  <si>
    <t>6612005052</t>
  </si>
  <si>
    <t>661201001</t>
  </si>
  <si>
    <t>27665955</t>
  </si>
  <si>
    <t>Акционерное общество "Синарская ТЭЦ"</t>
  </si>
  <si>
    <t>6612034663</t>
  </si>
  <si>
    <t>21-12-2010 00:00:00</t>
  </si>
  <si>
    <t>26359656</t>
  </si>
  <si>
    <t>Акционерное общество "Совхоз "Знаменский", с.Знаменское</t>
  </si>
  <si>
    <t>6633025204</t>
  </si>
  <si>
    <t>663301001</t>
  </si>
  <si>
    <t>01-03-1993 00:00:00</t>
  </si>
  <si>
    <t>21-11-2025 00:00:00</t>
  </si>
  <si>
    <t>26479255</t>
  </si>
  <si>
    <t>Акционерное общество "Стройпластполимер", г.Екатеринбург</t>
  </si>
  <si>
    <t>6664007685</t>
  </si>
  <si>
    <t>03-09-1993 00:00:00</t>
  </si>
  <si>
    <t>26629979</t>
  </si>
  <si>
    <t>Акционерное общество "Теплопрогресс", г.Среднеуральск</t>
  </si>
  <si>
    <t>6606026311</t>
  </si>
  <si>
    <t>10-12-2007 00:00:00</t>
  </si>
  <si>
    <t>31319760</t>
  </si>
  <si>
    <t>Акционерное общество "Тургаз", г. Екатеринбург</t>
  </si>
  <si>
    <t>6661046069</t>
  </si>
  <si>
    <t>26479520</t>
  </si>
  <si>
    <t>Акционерное общество "Управление тепловыми сетями", г.Верхняя Пышма</t>
  </si>
  <si>
    <t>6606017564</t>
  </si>
  <si>
    <t>26359706</t>
  </si>
  <si>
    <t>Акционерное общество "Уралбурмаш", п.Верхние Серги</t>
  </si>
  <si>
    <t>6646000133</t>
  </si>
  <si>
    <t>26479160</t>
  </si>
  <si>
    <t>Акционерное общество "Уралкабель", г. Екатеринбург</t>
  </si>
  <si>
    <t>6658004598</t>
  </si>
  <si>
    <t>26359543</t>
  </si>
  <si>
    <t>Акционерное общество "Уралредмет", г.Верхняя Пышма</t>
  </si>
  <si>
    <t>6606002529</t>
  </si>
  <si>
    <t>27-04-1993 00:00:00</t>
  </si>
  <si>
    <t>26479651</t>
  </si>
  <si>
    <t>Акционерное общество "Уральский завод гражданской авиации", г.Екатеринбург</t>
  </si>
  <si>
    <t>6664013640</t>
  </si>
  <si>
    <t>26479102</t>
  </si>
  <si>
    <t>Акционерное общество "Уральский завод металлоконструкций", г.Екатеринбург</t>
  </si>
  <si>
    <t>6660000590</t>
  </si>
  <si>
    <t>30853984</t>
  </si>
  <si>
    <t>Акционерное общество "Уральский завод транспортного машиностроения", г. Екатеринбург</t>
  </si>
  <si>
    <t>6659190900</t>
  </si>
  <si>
    <t>27734009</t>
  </si>
  <si>
    <t>Акционерное общество "Уральский институт металлов"</t>
  </si>
  <si>
    <t>6660002502</t>
  </si>
  <si>
    <t>26851334</t>
  </si>
  <si>
    <t>Акционерное общество "Уральский турбинный завод", г.Екатеринбург</t>
  </si>
  <si>
    <t>6673100680</t>
  </si>
  <si>
    <t>31311200</t>
  </si>
  <si>
    <t>Акционерное общество "Уральский электромеханический завод", г. Екатеринбург</t>
  </si>
  <si>
    <t>6670480610</t>
  </si>
  <si>
    <t>26479172</t>
  </si>
  <si>
    <t>Акционерное общество "Уральский электрохимический комбинат", г. Новоуральск</t>
  </si>
  <si>
    <t>6629022962</t>
  </si>
  <si>
    <t>785150001</t>
  </si>
  <si>
    <t>15-08-2008 00:00:00</t>
  </si>
  <si>
    <t>26851308</t>
  </si>
  <si>
    <t>Акционерное общество "Уральское производственное предприятие "Вектор", г. Екатеринбург</t>
  </si>
  <si>
    <t>6670012517</t>
  </si>
  <si>
    <t>26482362</t>
  </si>
  <si>
    <t>Акционерное общество "Уралэлектромедь" филиал "Производство полиметаллов", г.Кировград</t>
  </si>
  <si>
    <t>6606003385</t>
  </si>
  <si>
    <t>661602002</t>
  </si>
  <si>
    <t>26322625</t>
  </si>
  <si>
    <t>Акционерное общество "Уралэлектромедь", г.Верхняя Пышма</t>
  </si>
  <si>
    <t>26632561</t>
  </si>
  <si>
    <t>Акционерное общество "Федеральная пассажирская компания" Уральский филиал АО "ФПК", г. Екатеринбург</t>
  </si>
  <si>
    <t>7708709686</t>
  </si>
  <si>
    <t>770801001</t>
  </si>
  <si>
    <t>26359784</t>
  </si>
  <si>
    <t>Акционерное общество "Химический завод "Планта", г.Нижний Тагил</t>
  </si>
  <si>
    <t>6623083253</t>
  </si>
  <si>
    <t>30-12-2011 00:00:00</t>
  </si>
  <si>
    <t>26479568</t>
  </si>
  <si>
    <t>Акционерное общество "ЭнергоГенерирующая Компания", г.Екатеринбург</t>
  </si>
  <si>
    <t>7709740583</t>
  </si>
  <si>
    <t>26359738</t>
  </si>
  <si>
    <t>Акционерное общество Большеистокское ремонтно-техническое предприятие с базой снабжения, п.Большой Исток</t>
  </si>
  <si>
    <t>6652002058</t>
  </si>
  <si>
    <t>28506103</t>
  </si>
  <si>
    <t>Березовское муниципальное унитарное предприятие "Березовские тепловые сети", г. Березовский</t>
  </si>
  <si>
    <t>6678040996</t>
  </si>
  <si>
    <t>12-05-2014 00:00:00</t>
  </si>
  <si>
    <t>30-10-2024 00:00:00</t>
  </si>
  <si>
    <t>26479504</t>
  </si>
  <si>
    <t>Богдановичский шпалопропиточный завод - филиал открытого акционерного общества "ТрансВудСервис", г.Богданович</t>
  </si>
  <si>
    <t>7708670340</t>
  </si>
  <si>
    <t>663302001</t>
  </si>
  <si>
    <t>11-06-2008 00:00:00</t>
  </si>
  <si>
    <t>26479078</t>
  </si>
  <si>
    <t>Богдановичское открытое акционерное общество по производству огнеупорных материалов, г.Богданович</t>
  </si>
  <si>
    <t>6605001321</t>
  </si>
  <si>
    <t>01-11-2002 00:00:00</t>
  </si>
  <si>
    <t>27571350</t>
  </si>
  <si>
    <t>Бюджетное учреждение культуры  "Слободо-Туринское культурно-досуговое объединение", с.Туринская Слобода</t>
  </si>
  <si>
    <t>6651004743</t>
  </si>
  <si>
    <t>26479154</t>
  </si>
  <si>
    <t>Волчанский механический завод - филиал АО "Научно-производственная корпорация "Уралвагонзавод", г. Волчанск</t>
  </si>
  <si>
    <t>661702001</t>
  </si>
  <si>
    <t>26359609</t>
  </si>
  <si>
    <t>ГАМУ СО "ОСЦМР "Санаторий Руш"</t>
  </si>
  <si>
    <t>6623023198</t>
  </si>
  <si>
    <t>30917264</t>
  </si>
  <si>
    <t>ГАУ "Березовский ПНИ"</t>
  </si>
  <si>
    <t>6604004048</t>
  </si>
  <si>
    <t>31324454</t>
  </si>
  <si>
    <t>ГАУЗ СО "ОСЦМР "Санаторий "Обуховский"</t>
  </si>
  <si>
    <t>6633027900</t>
  </si>
  <si>
    <t>26632507</t>
  </si>
  <si>
    <t>Городское эксплуатационно-управленческое учреждение № 1, г.Екатеринбург</t>
  </si>
  <si>
    <t>6674100933</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</si>
  <si>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</si>
  <si>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</si>
  <si>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</si>
  <si>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28176645</t>
  </si>
  <si>
    <t>Государственное автономное профессиональное образовательное учреждение Свердловской области "Верхнепышминский механико-технологический техникум "Юность", г. Верхняя Пышма</t>
  </si>
  <si>
    <t>6606004237</t>
  </si>
  <si>
    <t>26479289</t>
  </si>
  <si>
    <t>Государственное автономное стационарное учреждение социального обслуживания населения Свердловской области "Алапаевский психоневрологический интернат", г.Алапаевск</t>
  </si>
  <si>
    <t>6601004184</t>
  </si>
  <si>
    <t>667701001</t>
  </si>
  <si>
    <t>27970709</t>
  </si>
  <si>
    <t>Государственное автономное учреждение здравоохранения Свердловской области "Областная детская клиническая больница", г. Екатеринбург</t>
  </si>
  <si>
    <t>6661002199</t>
  </si>
  <si>
    <t>26850799</t>
  </si>
  <si>
    <t>Государственное автономное учреждение здравоохранения Свердловской области "Областная специализированная больница медицинской реабилитации "Липовка", п. Липовка</t>
  </si>
  <si>
    <t>6628000074</t>
  </si>
  <si>
    <t>27583516</t>
  </si>
  <si>
    <t>Государственное автономное учреждение здравоохранения Свердловской области "Областная специализированная больница медицинской реабилитации "МАЯН", г.Талица</t>
  </si>
  <si>
    <t>6654006354</t>
  </si>
  <si>
    <t>03-03-2025 00:00:00</t>
  </si>
  <si>
    <t>26479408</t>
  </si>
  <si>
    <t>Государственное автономное учреждение здравоохранения Свердловской области "Психиатрическая больница № 6", г.Екатеринбург</t>
  </si>
  <si>
    <t>6664029640</t>
  </si>
  <si>
    <t>26479065</t>
  </si>
  <si>
    <t>Государственное автономное учреждение здравоохранения Свердловской области "Свердловская областная клиническая психиатрическая больница", г.Екатеринбург</t>
  </si>
  <si>
    <t>6662022984</t>
  </si>
  <si>
    <t>26-02-1991 00:00:00</t>
  </si>
  <si>
    <t>30796509</t>
  </si>
  <si>
    <t>Государственное автономное учреждение социального обслуживания Свердловской области "Комплексный центр социального обслуживания населения Слободо-Туринского района", с. Туринская Слобода</t>
  </si>
  <si>
    <t>6656019750</t>
  </si>
  <si>
    <t>26359563</t>
  </si>
  <si>
    <t>Государственное бюджетное образовательное учреждение среднего профессионального образования Свердловской области "Камышловский техникум промышленности и транспорта", г.Камышлов</t>
  </si>
  <si>
    <t>6613001406</t>
  </si>
  <si>
    <t>661301001</t>
  </si>
  <si>
    <t>31340976</t>
  </si>
  <si>
    <t>Государственное бюджетное профессиональное образовательное учреждение Свердловской области "Туринский многопрофильный техникум"</t>
  </si>
  <si>
    <t>6656002651</t>
  </si>
  <si>
    <t>26359671</t>
  </si>
  <si>
    <t>Государственное бюджетное учреждение здравоохранения Свердловской области "Артинская центральная районная больница", п.Арти</t>
  </si>
  <si>
    <t>6636002445</t>
  </si>
  <si>
    <t>26631889</t>
  </si>
  <si>
    <t>Государственное бюджетное учреждение культуры Свердловской области "Верхотурский государственный историко-архитектурный музей-заповедник", г. Верхотурье</t>
  </si>
  <si>
    <t>6640003096</t>
  </si>
  <si>
    <t>664001001</t>
  </si>
  <si>
    <t>26631881</t>
  </si>
  <si>
    <t>Государственное казенное образовательное учреждение Свердловской области "Черноусовская специальная (коррекционная) школа-интернат для детей с ограниченными возможностями здоровья", с. Черноусово</t>
  </si>
  <si>
    <t>6639008928</t>
  </si>
  <si>
    <t>663901001</t>
  </si>
  <si>
    <t>17-02-2025 00:00:00</t>
  </si>
  <si>
    <t>26851338</t>
  </si>
  <si>
    <t>Государственное казенное учреждение Свердловской области "Дом ребенка", г.Екатеринбург</t>
  </si>
  <si>
    <t>6673226267</t>
  </si>
  <si>
    <t>28949946</t>
  </si>
  <si>
    <t>Государственное казенное учреждение социального обслуживания Свердловской области "Социально-реабилитационный центр для несовершеннолетних невьянского района", г. Невьянск</t>
  </si>
  <si>
    <t>6621007105</t>
  </si>
  <si>
    <t>662101001</t>
  </si>
  <si>
    <t>31-03-2015 00:00:00</t>
  </si>
  <si>
    <t>26479217</t>
  </si>
  <si>
    <t>Государственное образовательное учреждение среднего профессионального образования Свердловский областной медицинский колледж, г.Екатеринбург</t>
  </si>
  <si>
    <t>6658041737</t>
  </si>
  <si>
    <t>26479162</t>
  </si>
  <si>
    <t>Государственное образовательное учреждение среднего профессионального образования Свердловской области "Камышловский гуманитарно-технологический техникум", г.Камышлов</t>
  </si>
  <si>
    <t>6613003442</t>
  </si>
  <si>
    <t>26322679</t>
  </si>
  <si>
    <t>ЕМУП "Многопрофильные энергетические системы", г.Екатеринбург</t>
  </si>
  <si>
    <t>6659073594</t>
  </si>
  <si>
    <t>11-12-2024 00:00:00</t>
  </si>
  <si>
    <t>26479387</t>
  </si>
  <si>
    <t>Екатеринбургская таможня, г.Екатеринбург</t>
  </si>
  <si>
    <t>6662022335</t>
  </si>
  <si>
    <t>26479108</t>
  </si>
  <si>
    <t>Екатеринбургское муниципальное унитарное предприятие "Бодрость", г.Екатеринбург</t>
  </si>
  <si>
    <t>6662024043</t>
  </si>
  <si>
    <t>666201001</t>
  </si>
  <si>
    <t>05-08-2024 00:00:00</t>
  </si>
  <si>
    <t>26479241</t>
  </si>
  <si>
    <t>Екатеринбургское муниципальное унитарное предприятие "Екатеринбургский метрополитен", г.Екатеринбург</t>
  </si>
  <si>
    <t>6608002436</t>
  </si>
  <si>
    <t>26359776</t>
  </si>
  <si>
    <t>Закрытое акционерное общество "Завод модульных конструкций "Магнум", г.Екатеринбург</t>
  </si>
  <si>
    <t>6660063287</t>
  </si>
  <si>
    <t>21-11-1995 00:00:00</t>
  </si>
  <si>
    <t>26479572</t>
  </si>
  <si>
    <t>Закрытое акционерное общество "Производственное объединение "Режникель", г.Реж</t>
  </si>
  <si>
    <t>6628008965</t>
  </si>
  <si>
    <t>662801001</t>
  </si>
  <si>
    <t>22-01-2010 00:00:00</t>
  </si>
  <si>
    <t>26479500</t>
  </si>
  <si>
    <t>Закрытое акционерное общество "Техносвязь", г.Екатеринбург</t>
  </si>
  <si>
    <t>6661008360</t>
  </si>
  <si>
    <t>666101001</t>
  </si>
  <si>
    <t>27811649</t>
  </si>
  <si>
    <t>Закрытое акционерное общество "Управляющая Компания "Европейское", г.Екатеринбург</t>
  </si>
  <si>
    <t>6658374006</t>
  </si>
  <si>
    <t>13-08-2012 00:00:00</t>
  </si>
  <si>
    <t>26629962</t>
  </si>
  <si>
    <t>Закрытое акционерное общество "Управляющая компания "ГорСвет", г. Березовский</t>
  </si>
  <si>
    <t>6604016533</t>
  </si>
  <si>
    <t>660401001</t>
  </si>
  <si>
    <t>26851231</t>
  </si>
  <si>
    <t>Закрытое акционерное общество "Уралдиоксид", г.Екатеринбург</t>
  </si>
  <si>
    <t>6659109603</t>
  </si>
  <si>
    <t>30919390</t>
  </si>
  <si>
    <t>ИП "Ганиенко Виктор Владимирович"</t>
  </si>
  <si>
    <t>666101143755</t>
  </si>
  <si>
    <t>31223137</t>
  </si>
  <si>
    <t>ИП Бондарь Юрий Владимирович, г. Екатеринбург</t>
  </si>
  <si>
    <t>662606584715</t>
  </si>
  <si>
    <t>30830236</t>
  </si>
  <si>
    <t>ИП Глава крестьянского (фермерского) хозяйства Балакин Илья Сергеевич, с. Рудное</t>
  </si>
  <si>
    <t>661107518419</t>
  </si>
  <si>
    <t>31717300</t>
  </si>
  <si>
    <t>ИП Жуков Денис Александрович</t>
  </si>
  <si>
    <t>666301098700</t>
  </si>
  <si>
    <t>30988136</t>
  </si>
  <si>
    <t>ИП Зяблицева Галина Ивановна, г.Екатеринбург</t>
  </si>
  <si>
    <t>666000306481</t>
  </si>
  <si>
    <t>31371736</t>
  </si>
  <si>
    <t>ИП Лисицын Сергей Александрович</t>
  </si>
  <si>
    <t>661304672434</t>
  </si>
  <si>
    <t>31222517</t>
  </si>
  <si>
    <t>ИП Оболенская Татьяна Николаевна</t>
  </si>
  <si>
    <t>661907810525</t>
  </si>
  <si>
    <t>31542711</t>
  </si>
  <si>
    <t>ИП Панов В.А.</t>
  </si>
  <si>
    <t>660101777750</t>
  </si>
  <si>
    <t>30847320</t>
  </si>
  <si>
    <t>Индивидуальный предприниматель Алферов Денис Евгеньевич</t>
  </si>
  <si>
    <t>667356763235</t>
  </si>
  <si>
    <t>26359556</t>
  </si>
  <si>
    <t>Индивидуальный предприниматель Балакин Сергей Михайлович, с.Рудное</t>
  </si>
  <si>
    <t>661101559056</t>
  </si>
  <si>
    <t>28425062</t>
  </si>
  <si>
    <t>Индивидуальный предприниматель Бахтияров Ислахат Джалал оглы</t>
  </si>
  <si>
    <t>664000713807</t>
  </si>
  <si>
    <t>11-11-2013 00:00:00</t>
  </si>
  <si>
    <t>28827668</t>
  </si>
  <si>
    <t>Индивидуальный предприниматель Захаров Дмитрий Андреевич, г. Камышлов</t>
  </si>
  <si>
    <t>661304890785</t>
  </si>
  <si>
    <t>13-11-2014 00:00:00</t>
  </si>
  <si>
    <t>26482358</t>
  </si>
  <si>
    <t>Индивидуальный предприниматель Камень Михаил Николаевич, г.Ирбит</t>
  </si>
  <si>
    <t>661100301343</t>
  </si>
  <si>
    <t>25-06-2025 00:00:00</t>
  </si>
  <si>
    <t>26482360</t>
  </si>
  <si>
    <t>Индивидуальный предприниматель Кривых Евгений Николаевич, г.Ирбит</t>
  </si>
  <si>
    <t>661100380200</t>
  </si>
  <si>
    <t>28061121</t>
  </si>
  <si>
    <t>Индивидуальный предприниматель Новосёлов Леонид Иванович, с. Ницинское</t>
  </si>
  <si>
    <t>664200030100</t>
  </si>
  <si>
    <t>31338170</t>
  </si>
  <si>
    <t>Индивидуальный предприниматель Туснолобов Алексей Васильевич</t>
  </si>
  <si>
    <t>663210005622</t>
  </si>
  <si>
    <t>26479359</t>
  </si>
  <si>
    <t>Исетский щебеночный завод - филиал открытого акционерного общества "Первая нерудная компания", п.Исеть</t>
  </si>
  <si>
    <t>7708670326</t>
  </si>
  <si>
    <t>660602001</t>
  </si>
  <si>
    <t>26631818</t>
  </si>
  <si>
    <t>Кировградское муниципальное предприятие "Благоустройство", г.Кировград</t>
  </si>
  <si>
    <t>6621017343</t>
  </si>
  <si>
    <t>26359693</t>
  </si>
  <si>
    <t>Колхоз "Урал", с.Черновское</t>
  </si>
  <si>
    <t>6642000171</t>
  </si>
  <si>
    <t>31171581</t>
  </si>
  <si>
    <t>МБДОУ "Детский сад №5 общеразвивающего вида с приоритетным осуществлением деятельности по физическому направлению развития детей", с. Мелкозерово</t>
  </si>
  <si>
    <t>6601006985</t>
  </si>
  <si>
    <t>31528065</t>
  </si>
  <si>
    <t>МКП "Обуховское"</t>
  </si>
  <si>
    <t>6633029311</t>
  </si>
  <si>
    <t>26572613</t>
  </si>
  <si>
    <t>МКП "Энергокомплекс" Асбестовского МО</t>
  </si>
  <si>
    <t>6603023506</t>
  </si>
  <si>
    <t>06-04-2010 00:00:00</t>
  </si>
  <si>
    <t>31762971</t>
  </si>
  <si>
    <t>МКУ "ЖКХ МО Староуткинск"</t>
  </si>
  <si>
    <t>6684046604</t>
  </si>
  <si>
    <t>15-07-2025 00:00:00</t>
  </si>
  <si>
    <t>31860871</t>
  </si>
  <si>
    <t>МКУ "Управление ЖКХ и ОДОМС", пгт Староуткинск</t>
  </si>
  <si>
    <t>6684048471</t>
  </si>
  <si>
    <t>31767361</t>
  </si>
  <si>
    <t>МКУ ЖКХ Калиновского сельского поселения</t>
  </si>
  <si>
    <t>6683023210</t>
  </si>
  <si>
    <t>31601739</t>
  </si>
  <si>
    <t>МУП "Горноуральская теплоснабжающая компания"</t>
  </si>
  <si>
    <t>6623140695</t>
  </si>
  <si>
    <t>31878933</t>
  </si>
  <si>
    <t>МУП "ДКС"</t>
  </si>
  <si>
    <t>6684048739</t>
  </si>
  <si>
    <t>31184996</t>
  </si>
  <si>
    <t>МУП "Красноуральское теплоснабжающее предприятие", г. Красноуральск</t>
  </si>
  <si>
    <t>6681009883</t>
  </si>
  <si>
    <t>26359515</t>
  </si>
  <si>
    <t>МУП "Лебедкинское ЖКХ"</t>
  </si>
  <si>
    <t>6602011297</t>
  </si>
  <si>
    <t>26359514</t>
  </si>
  <si>
    <t>МУП "Мироновское ЖКХ"</t>
  </si>
  <si>
    <t>6602011280</t>
  </si>
  <si>
    <t>26359513</t>
  </si>
  <si>
    <t>МУП "Мостовское ЖКХ"</t>
  </si>
  <si>
    <t>6602011272</t>
  </si>
  <si>
    <t>31696004</t>
  </si>
  <si>
    <t>МУП "Обуховское"</t>
  </si>
  <si>
    <t>6633030476</t>
  </si>
  <si>
    <t>30985367</t>
  </si>
  <si>
    <t>МУП "Пригородная компания выработки тепловой энергии", р.п. Горноуральский</t>
  </si>
  <si>
    <t>6623124189</t>
  </si>
  <si>
    <t>31359241</t>
  </si>
  <si>
    <t>МУП "Пригородная теплоснабжающая компания"</t>
  </si>
  <si>
    <t>6623132824</t>
  </si>
  <si>
    <t>31357001</t>
  </si>
  <si>
    <t>МУП "ТСО МО Богданович"</t>
  </si>
  <si>
    <t>6633028188</t>
  </si>
  <si>
    <t>31768507</t>
  </si>
  <si>
    <t>МУП "ТеплоМагистраль"</t>
  </si>
  <si>
    <t>6617031264</t>
  </si>
  <si>
    <t>31695978</t>
  </si>
  <si>
    <t>МУП "ТеплоМал"</t>
  </si>
  <si>
    <t>6683020794</t>
  </si>
  <si>
    <t>31603781</t>
  </si>
  <si>
    <t>МУП "ТеплоСевер-Плюс"</t>
  </si>
  <si>
    <t>6617029138</t>
  </si>
  <si>
    <t>31737745</t>
  </si>
  <si>
    <t>МУП "Тепловые сети муниципального образования Алапаевское"</t>
  </si>
  <si>
    <t>6677017850</t>
  </si>
  <si>
    <t>31743844</t>
  </si>
  <si>
    <t>МУП "Теплоресурс"</t>
  </si>
  <si>
    <t>6612058872</t>
  </si>
  <si>
    <t>31772599</t>
  </si>
  <si>
    <t>МУП "Теплоснаб"</t>
  </si>
  <si>
    <t>6677018684</t>
  </si>
  <si>
    <t>31171996</t>
  </si>
  <si>
    <t>МУП "Теплоснабжение" Белоярского городского округа</t>
  </si>
  <si>
    <t>6683014430</t>
  </si>
  <si>
    <t>31169621</t>
  </si>
  <si>
    <t>МУП "Тура Энерго", г. Верхняя Тура</t>
  </si>
  <si>
    <t>6681009971</t>
  </si>
  <si>
    <t>28-08-2024 00:00:00</t>
  </si>
  <si>
    <t>28140034</t>
  </si>
  <si>
    <t>МУП "УЖКХ И АТ ТГО", пгт. Тугулым</t>
  </si>
  <si>
    <t>6633019666</t>
  </si>
  <si>
    <t>28820960</t>
  </si>
  <si>
    <t>МУП "Управляющая компания "Потенциал", г. Верхний Тагил</t>
  </si>
  <si>
    <t>6621015963</t>
  </si>
  <si>
    <t>24-10-2014 00:00:00</t>
  </si>
  <si>
    <t>31653162</t>
  </si>
  <si>
    <t>МУП «Городские тепловые сети Михайловска»</t>
  </si>
  <si>
    <t>6619027182</t>
  </si>
  <si>
    <t>31470252</t>
  </si>
  <si>
    <t>МУП «Тепловодоснабжение КГО» (поселок городского типа Мартюш)</t>
  </si>
  <si>
    <t>6612054853</t>
  </si>
  <si>
    <t>31903753</t>
  </si>
  <si>
    <t>МУП «УКР»</t>
  </si>
  <si>
    <t>6686170220</t>
  </si>
  <si>
    <t>31737759</t>
  </si>
  <si>
    <t>МУП Верхнесалдинского муниципального округа "Верхнесалдинские коммунальные системы"</t>
  </si>
  <si>
    <t>6623144562</t>
  </si>
  <si>
    <t>31775892</t>
  </si>
  <si>
    <t>МУП КГО "Коммунальный сервис"</t>
  </si>
  <si>
    <t>6612059516</t>
  </si>
  <si>
    <t>31856165</t>
  </si>
  <si>
    <t>МУП Кушвинского МО "ТЕПЛОДОМ"</t>
  </si>
  <si>
    <t>6681003592</t>
  </si>
  <si>
    <t>31194594</t>
  </si>
  <si>
    <t>МУП ТМО "Теплоресурс"</t>
  </si>
  <si>
    <t>6633027113</t>
  </si>
  <si>
    <t>30982441</t>
  </si>
  <si>
    <t>МУП Тавдинского муниципального округа "Тавдинские инженерные системы", г. Тавда</t>
  </si>
  <si>
    <t>6676005900</t>
  </si>
  <si>
    <t>26479524</t>
  </si>
  <si>
    <t>МУП ШМО "Сылвинское жилищно-коммунальное хозяйство"</t>
  </si>
  <si>
    <t>6625047010</t>
  </si>
  <si>
    <t>26631910</t>
  </si>
  <si>
    <t>Муниципальное автономное общеобразовательное учреждение "Сладковская средняя общеобразовательная школа", с.Сладковское</t>
  </si>
  <si>
    <t>6651002680</t>
  </si>
  <si>
    <t>665100268</t>
  </si>
  <si>
    <t>26479612</t>
  </si>
  <si>
    <t>Муниципальное автономное учреждение "Жилищно-коммунальное хозяйство", п.Дружинино</t>
  </si>
  <si>
    <t>6646015563</t>
  </si>
  <si>
    <t>664601001</t>
  </si>
  <si>
    <t>24-10-2024 00:00:00</t>
  </si>
  <si>
    <t>26479063</t>
  </si>
  <si>
    <t>Муниципальное бюджетное дошкольное образовательное учреждение "Детский сад № 18 "Радуга" общеразвивающего вида с приоритетным осуществлением деятельности по социально-личностному направлению развития детей", г. Алапаевск</t>
  </si>
  <si>
    <t>6601006738</t>
  </si>
  <si>
    <t>660101001</t>
  </si>
  <si>
    <t>26359680</t>
  </si>
  <si>
    <t>Муниципальное дошкольное образовательное учреждение Еланский детский сад "Колосок" общеразвивающего вида, с.Елань</t>
  </si>
  <si>
    <t>6638002313</t>
  </si>
  <si>
    <t>663801001</t>
  </si>
  <si>
    <t>26479472</t>
  </si>
  <si>
    <t>Муниципальное жилищно-коммунальное унитарное предприятие "Арамашка", с.Арамашка</t>
  </si>
  <si>
    <t>6628015715</t>
  </si>
  <si>
    <t>02-09-2009 00:00:00</t>
  </si>
  <si>
    <t>26359630</t>
  </si>
  <si>
    <t>Муниципальное жилищно-коммунальное унитарное предприятие "Глинское", с.Глинское</t>
  </si>
  <si>
    <t>6628011661</t>
  </si>
  <si>
    <t>27-12-2003 00:00:00</t>
  </si>
  <si>
    <t>26359634</t>
  </si>
  <si>
    <t>Муниципальное жилищно-коммунальное унитарное предприятие "Клевакинский", с.Клевакинское</t>
  </si>
  <si>
    <t>6628011750</t>
  </si>
  <si>
    <t>22-12-2003 00:00:00</t>
  </si>
  <si>
    <t>26359633</t>
  </si>
  <si>
    <t>Муниципальное жилищно-коммунальное унитарное предприятие "Липовский", с.Липовское</t>
  </si>
  <si>
    <t>6628011742</t>
  </si>
  <si>
    <t>21-10-2003 00:00:00</t>
  </si>
  <si>
    <t>26359632</t>
  </si>
  <si>
    <t>Муниципальное жилищно-коммунальное унитарное предприятие "Черемисский", с.Черемисское</t>
  </si>
  <si>
    <t>6628011735</t>
  </si>
  <si>
    <t>26359676</t>
  </si>
  <si>
    <t>Муниципальное казённое общеобразовательное учреждение Ляпуновская средняя общеобразовательная школа, с.Ляпуново</t>
  </si>
  <si>
    <t>6638002070</t>
  </si>
  <si>
    <t>26359678</t>
  </si>
  <si>
    <t>Муниципальное казённое общеобразовательное учреждение Пелевинская основная общеобразовательная школа, д. Пелевина</t>
  </si>
  <si>
    <t>6638002151</t>
  </si>
  <si>
    <t>26359677</t>
  </si>
  <si>
    <t>Муниципальное казенное общеобразовательное учреждение Городищенская средняя общеобразовательная школа, с. Городище</t>
  </si>
  <si>
    <t>6638002105</t>
  </si>
  <si>
    <t>30354061</t>
  </si>
  <si>
    <t>Муниципальное предприятие Муниципального образования город Алапаевск "Энерготепло", г. Алапаевск</t>
  </si>
  <si>
    <t>6677008284</t>
  </si>
  <si>
    <t>26359523</t>
  </si>
  <si>
    <t>Муниципальное унитарное объединенное предприятие "Рефтинское" городского округа Рефтинский, п.Рефтинский</t>
  </si>
  <si>
    <t>6603020368</t>
  </si>
  <si>
    <t>27786391</t>
  </si>
  <si>
    <t>Муниципальное унитарное предприятие "Арамиль-Тепло", г.Арамиль</t>
  </si>
  <si>
    <t>6685012118</t>
  </si>
  <si>
    <t>15-06-2012 00:00:00</t>
  </si>
  <si>
    <t>26322687</t>
  </si>
  <si>
    <t>Муниципальное унитарное предприятие "АрамильЭнерго", г.Арамиль</t>
  </si>
  <si>
    <t>6652023322</t>
  </si>
  <si>
    <t>26631875</t>
  </si>
  <si>
    <t>Муниципальное унитарное предприятие "Богдановичские тепловые сети", г.Богданович</t>
  </si>
  <si>
    <t>6633016986</t>
  </si>
  <si>
    <t>23-12-2024 00:00:00</t>
  </si>
  <si>
    <t>28254710</t>
  </si>
  <si>
    <t>Муниципальное унитарное предприятие "Волчанский теплоэнергетический комплекс", г. Волчанск</t>
  </si>
  <si>
    <t>6617022735</t>
  </si>
  <si>
    <t>08-08-2013 00:00:00</t>
  </si>
  <si>
    <t>28016301</t>
  </si>
  <si>
    <t>Муниципальное унитарное предприятие "Восточное коммунальное хозяйство", п. Восточный</t>
  </si>
  <si>
    <t>6633019070</t>
  </si>
  <si>
    <t>26359547</t>
  </si>
  <si>
    <t>Муниципальное унитарное предприятие "Городское управление жилищно-коммунального хозяйства", г.Верхняя Салда</t>
  </si>
  <si>
    <t>6607001454</t>
  </si>
  <si>
    <t>22-01-1996 00:00:00</t>
  </si>
  <si>
    <t>26359522</t>
  </si>
  <si>
    <t>Муниципальное унитарное предприятие "Горэнерго" Муниципального образования г.Асбест</t>
  </si>
  <si>
    <t>6603002457</t>
  </si>
  <si>
    <t>10-01-1994 00:00:00</t>
  </si>
  <si>
    <t>28044397</t>
  </si>
  <si>
    <t>Муниципальное унитарное предприятие "Единая управляющая организация", г. Талица</t>
  </si>
  <si>
    <t>6633019176</t>
  </si>
  <si>
    <t>665401001</t>
  </si>
  <si>
    <t>26479450</t>
  </si>
  <si>
    <t>Муниципальное унитарное предприятие "Екатеринбургэнерго", г.Екатеринбург</t>
  </si>
  <si>
    <t>6608002884</t>
  </si>
  <si>
    <t>27-11-1991 00:00:00</t>
  </si>
  <si>
    <t>27976466</t>
  </si>
  <si>
    <t>Муниципальное унитарное предприятие "ЖКХ ГО Староуткинск", п. Староуткинск</t>
  </si>
  <si>
    <t>6684002364</t>
  </si>
  <si>
    <t>01-08-2024 00:00:00</t>
  </si>
  <si>
    <t>26850711</t>
  </si>
  <si>
    <t>Муниципальное унитарное предприятие "Жилищно-коммунальное хозяйство Ирбитского района", п.Пионерский</t>
  </si>
  <si>
    <t>6611014336</t>
  </si>
  <si>
    <t>30365914</t>
  </si>
  <si>
    <t>Муниципальное унитарное предприятие "Жилищно-коммунальное хозяйство Наш дом" Кленовского сельского поселения, с. Кленовское</t>
  </si>
  <si>
    <t>6619016857</t>
  </si>
  <si>
    <t>27887349</t>
  </si>
  <si>
    <t>Муниципальное унитарное предприятие "Жилищно-коммунальное хозяйство" Дружининского городского поселения, п. Дружинино</t>
  </si>
  <si>
    <t>6619014666</t>
  </si>
  <si>
    <t>26-07-2012 00:00:00</t>
  </si>
  <si>
    <t>26382715</t>
  </si>
  <si>
    <t>Муниципальное унитарное предприятие "Жилищно-коммунальное хозяйство" МО "р.п.Верхнее Дуброво", р.п.Верхнее Дуброво</t>
  </si>
  <si>
    <t>6639009336</t>
  </si>
  <si>
    <t>04-11-2002 00:00:00</t>
  </si>
  <si>
    <t>27865437</t>
  </si>
  <si>
    <t>Муниципальное унитарное предприятие "Жилищно-коммунальное хозяйство" Махнёвского муниципального образования, п. Махнёво</t>
  </si>
  <si>
    <t>6677001923</t>
  </si>
  <si>
    <t>30418950</t>
  </si>
  <si>
    <t>Муниципальное унитарное предприятие "Жилищно-коммунальное хозяйство" муниципального образования рабочий поселок Атиг, п. Атиг</t>
  </si>
  <si>
    <t>6619017667</t>
  </si>
  <si>
    <t>26631942</t>
  </si>
  <si>
    <t>Муниципальное унитарное предприятие "Жилкомсервис" Усть-Ницинского сельского поселения, с.Усть-Ницинское</t>
  </si>
  <si>
    <t>6656019366</t>
  </si>
  <si>
    <t>25-02-2009 00:00:00</t>
  </si>
  <si>
    <t>28983550</t>
  </si>
  <si>
    <t>Муниципальное унитарное предприятие "Жилкомсервис-СЛ", г. Сухой Лог</t>
  </si>
  <si>
    <t>6633023687</t>
  </si>
  <si>
    <t>30-07-2015 00:00:00</t>
  </si>
  <si>
    <t>28450803</t>
  </si>
  <si>
    <t>Муниципальное унитарное предприятие "Зареченское"</t>
  </si>
  <si>
    <t>6633020968</t>
  </si>
  <si>
    <t>09-01-2014 00:00:00</t>
  </si>
  <si>
    <t>27916318</t>
  </si>
  <si>
    <t>Муниципальное унитарное предприятие "Каменская сетевая компания", г. Каменск-Уральский</t>
  </si>
  <si>
    <t>6612038259</t>
  </si>
  <si>
    <t>18-02-2025 00:00:00</t>
  </si>
  <si>
    <t>28547562</t>
  </si>
  <si>
    <t>Муниципальное унитарное предприятие "Коммунальные сети", п. Заря</t>
  </si>
  <si>
    <t>6677004353</t>
  </si>
  <si>
    <t>23-07-2014 00:00:00</t>
  </si>
  <si>
    <t>27752206</t>
  </si>
  <si>
    <t>Муниципальное унитарное предприятие "Комэнергоресурс", г.Североуральск</t>
  </si>
  <si>
    <t>6617020914</t>
  </si>
  <si>
    <t>12-05-2012 00:00:00</t>
  </si>
  <si>
    <t>26359734</t>
  </si>
  <si>
    <t>Муниципальное унитарное предприятие "Ницинское жилищно-коммунальное хозяйство" Муниципального образования "Ницинское сельское поселение" Слободо-Туринского муниципального района, с.Ницинское</t>
  </si>
  <si>
    <t>6651004260</t>
  </si>
  <si>
    <t>29650655</t>
  </si>
  <si>
    <t>Муниципальное унитарное предприятие "Новые технологии" Белоярского городского округа, р.л. Белоярский</t>
  </si>
  <si>
    <t>6683008067</t>
  </si>
  <si>
    <t>26359692</t>
  </si>
  <si>
    <t>Муниципальное унитарное предприятие "Отдел по благоустройству администрации Муниципального образования "Гаринский район", п.Гари</t>
  </si>
  <si>
    <t>6641000718</t>
  </si>
  <si>
    <t>664101001</t>
  </si>
  <si>
    <t>29645640</t>
  </si>
  <si>
    <t>Муниципальное унитарное предприятие "Пригородные тепловые сети", п. Новоасбест</t>
  </si>
  <si>
    <t>6623111077</t>
  </si>
  <si>
    <t>17-08-2015 00:00:00</t>
  </si>
  <si>
    <t>28982889</t>
  </si>
  <si>
    <t>Муниципальное унитарное предприятие "Ресурс", г. Карпинск</t>
  </si>
  <si>
    <t>6614001840</t>
  </si>
  <si>
    <t>27-07-2015 00:00:00</t>
  </si>
  <si>
    <t>28985538</t>
  </si>
  <si>
    <t>Муниципальное унитарное предприятие "Ресурсоснабжающая организация", г. Камышлов</t>
  </si>
  <si>
    <t>6633022852</t>
  </si>
  <si>
    <t>11-08-2015 00:00:00</t>
  </si>
  <si>
    <t>28814783</t>
  </si>
  <si>
    <t>Муниципальное унитарное предприятие "САЛДАЭНЕРГО", г. Нижняя Салда</t>
  </si>
  <si>
    <t>6623104190</t>
  </si>
  <si>
    <t>19-09-2014 00:00:00</t>
  </si>
  <si>
    <t>26631944</t>
  </si>
  <si>
    <t>Муниципальное унитарное предприятие "Сладковское жилищно-коммунальное хозяйство", с.Сладковское</t>
  </si>
  <si>
    <t>6656019736</t>
  </si>
  <si>
    <t>14-07-2010 00:00:00</t>
  </si>
  <si>
    <t>28983559</t>
  </si>
  <si>
    <t>Муниципальное унитарное предприятие "Слободо-Туринское ЖКХ Плюс" Слободо-Туринского с.п., с.Туринская Слобода</t>
  </si>
  <si>
    <t>6676004093</t>
  </si>
  <si>
    <t>28536153</t>
  </si>
  <si>
    <t>Муниципальное унитарное предприятие "Слободо-Туринское ЖКХ"</t>
  </si>
  <si>
    <t>6676002480</t>
  </si>
  <si>
    <t>26-06-2014 00:00:00</t>
  </si>
  <si>
    <t>25-11-2024 00:00:00</t>
  </si>
  <si>
    <t>26480982</t>
  </si>
  <si>
    <t>Муниципальное унитарное предприятие "Тагилэнерго", г.Нижний Тагил</t>
  </si>
  <si>
    <t>6668016401</t>
  </si>
  <si>
    <t>28966419</t>
  </si>
  <si>
    <t>Муниципальное унитарное предприятие "Тепловые сети Верхние Серги", п. Верхние Серги</t>
  </si>
  <si>
    <t>6619016705</t>
  </si>
  <si>
    <t>07-05-2015 00:00:00</t>
  </si>
  <si>
    <t>26479180</t>
  </si>
  <si>
    <t>Муниципальное унитарное предприятие "Тепловые сети г.Михайловск", г.Михайловск</t>
  </si>
  <si>
    <t>6646009457</t>
  </si>
  <si>
    <t>18-10-2002 00:00:00</t>
  </si>
  <si>
    <t>13-08-2024 00:00:00</t>
  </si>
  <si>
    <t>28261865</t>
  </si>
  <si>
    <t>Муниципальное унитарное предприятие "Теплосистемы" Махневского муниципального образования, п.г.т. Махнево</t>
  </si>
  <si>
    <t>6677003649</t>
  </si>
  <si>
    <t>26-08-2013 00:00:00</t>
  </si>
  <si>
    <t>28821267</t>
  </si>
  <si>
    <t>Муниципальное унитарное предприятие "Теплоснабжающая компания городского округа Дегтярск", г. Дегтярск</t>
  </si>
  <si>
    <t>6684016487</t>
  </si>
  <si>
    <t>28-10-2014 00:00:00</t>
  </si>
  <si>
    <t>31193616</t>
  </si>
  <si>
    <t>Муниципальное унитарное предприятие "Теплоснабжающая организация", г. Камышлов</t>
  </si>
  <si>
    <t>6633027138</t>
  </si>
  <si>
    <t>27568659</t>
  </si>
  <si>
    <t>Муниципальное унитарное предприятие "Территория" Невьянского муниципального округа, г. Невьянск</t>
  </si>
  <si>
    <t>6621018403</t>
  </si>
  <si>
    <t>13-07-2011 00:00:00</t>
  </si>
  <si>
    <t>26479402</t>
  </si>
  <si>
    <t>Муниципальное унитарное предприятие "Техническое обслуживание и домоуправление", г.Лесной</t>
  </si>
  <si>
    <t>6630010880</t>
  </si>
  <si>
    <t>663001001</t>
  </si>
  <si>
    <t>27-12-2005 00:00:00</t>
  </si>
  <si>
    <t>12-12-2024 00:00:00</t>
  </si>
  <si>
    <t>26850686</t>
  </si>
  <si>
    <t>Муниципальное унитарное предприятие "Управление капитального строительства города Екатеринбурга", г.Екатеринбург</t>
  </si>
  <si>
    <t>6608002926</t>
  </si>
  <si>
    <t>18-07-2024 00:00:00</t>
  </si>
  <si>
    <t>26850791</t>
  </si>
  <si>
    <t>Муниципальное унитарное предприятие "Управление коммунальным комплексом", г.Краснотурьинск</t>
  </si>
  <si>
    <t>6617009318</t>
  </si>
  <si>
    <t>14-07-2004 00:00:00</t>
  </si>
  <si>
    <t>28829233</t>
  </si>
  <si>
    <t>Муниципальное унитарное предприятие "Энергоресурс г. Нижние Серги", г. Нижние Серги</t>
  </si>
  <si>
    <t>6619016670</t>
  </si>
  <si>
    <t>25-11-2014 00:00:00</t>
  </si>
  <si>
    <t>26359584</t>
  </si>
  <si>
    <t>Муниципальное унитарное предприятие "Энергосервис" муниципального образования Красноуфимский район, п.Березовая роща</t>
  </si>
  <si>
    <t>6619009120</t>
  </si>
  <si>
    <t>06-01-2004 00:00:00</t>
  </si>
  <si>
    <t>26479492</t>
  </si>
  <si>
    <t>Муниципальное унитарное предприятие "Энергосети", г.Лесной</t>
  </si>
  <si>
    <t>6630000297</t>
  </si>
  <si>
    <t>26359518</t>
  </si>
  <si>
    <t>Муниципальное унитарное предприятие Артемовского городского округа "Покровское жилищно-коммунальное хозяйство", с.Покровское</t>
  </si>
  <si>
    <t>6602011321</t>
  </si>
  <si>
    <t>02-08-2007 00:00:00</t>
  </si>
  <si>
    <t>28141262</t>
  </si>
  <si>
    <t>Муниципальное унитарное предприятие Артемовского городского округа "Прогресс", г. Артемовский</t>
  </si>
  <si>
    <t>6677002412</t>
  </si>
  <si>
    <t>12-04-2013 00:00:00</t>
  </si>
  <si>
    <t>26359674</t>
  </si>
  <si>
    <t>Муниципальное унитарное предприятие Артинского муниципального округа "Теплотехника", п. Арти</t>
  </si>
  <si>
    <t>6636006383</t>
  </si>
  <si>
    <t>27554195</t>
  </si>
  <si>
    <t>Муниципальное унитарное предприятие Качканарского муниципального округа «Городские энергосистемы», г.Качканар</t>
  </si>
  <si>
    <t>6615015316</t>
  </si>
  <si>
    <t>01-11-2011 00:00:00</t>
  </si>
  <si>
    <t>28797357</t>
  </si>
  <si>
    <t>Муниципальное унитарное предприятие Муниципального образования город Ирбит "Городские тепловые сети", г. Ирбит</t>
  </si>
  <si>
    <t>6676003170</t>
  </si>
  <si>
    <t>22-08-2014 00:00:00</t>
  </si>
  <si>
    <t>26593099</t>
  </si>
  <si>
    <t>Муниципальное унитарное предприятие Новолялинского городского округа "Газовое хозяйство", г.Новая Ляля</t>
  </si>
  <si>
    <t>6647004846</t>
  </si>
  <si>
    <t>668001001</t>
  </si>
  <si>
    <t>01-11-2024 00:00:00</t>
  </si>
  <si>
    <t>26359638</t>
  </si>
  <si>
    <t>Муниципальное унитарное предприятие Новоуральского городского округа "Водогрейная котельная", г.Новоуральск</t>
  </si>
  <si>
    <t>6629012989</t>
  </si>
  <si>
    <t>02-10-2025 00:00:00</t>
  </si>
  <si>
    <t>26359729</t>
  </si>
  <si>
    <t>Муниципальное унитарное предприятие Пышминского муниципального округа "Аварийно-восстановительная служба", р.п.Пышма</t>
  </si>
  <si>
    <t>6649003453</t>
  </si>
  <si>
    <t>30335417</t>
  </si>
  <si>
    <t>Муниципальное унитарное предприятие Режевского муниципального округа "РежПром", г. Реж</t>
  </si>
  <si>
    <t>6628015948</t>
  </si>
  <si>
    <t>01-09-2015 00:00:00</t>
  </si>
  <si>
    <t>26359664</t>
  </si>
  <si>
    <t>Муниципальное унитарное предприятие Таборинского сельского поселения "Теплосеть", с.Таборы</t>
  </si>
  <si>
    <t>6634010634</t>
  </si>
  <si>
    <t>663401001</t>
  </si>
  <si>
    <t>28545529</t>
  </si>
  <si>
    <t>Муниципальное унитарное предприятие Талицкого городского округа "Теплосетевая компания", г. Талица</t>
  </si>
  <si>
    <t>6633021369</t>
  </si>
  <si>
    <t>10-07-2014 00:00:00</t>
  </si>
  <si>
    <t>10-06-2025 00:00:00</t>
  </si>
  <si>
    <t>26479416</t>
  </si>
  <si>
    <t>Муниципальное унитарное предприятие Шалинского городского округа "Шалинская жилищно-коммунальная служба", п.Шаля</t>
  </si>
  <si>
    <t>6625053455</t>
  </si>
  <si>
    <t>04-06-2009 00:00:00</t>
  </si>
  <si>
    <t>26359742</t>
  </si>
  <si>
    <t>Муниципальное унитарное предприятие жилищно-коммунального хозяйства "Бобровское"</t>
  </si>
  <si>
    <t>6652008677</t>
  </si>
  <si>
    <t>17-08-1995 00:00:00</t>
  </si>
  <si>
    <t>26359741</t>
  </si>
  <si>
    <t>Муниципальное унитарное предприятие жилищно-коммунального хозяйства "Двуреченское"</t>
  </si>
  <si>
    <t>6652007232</t>
  </si>
  <si>
    <t>28-03-1994 00:00:00</t>
  </si>
  <si>
    <t>26359682</t>
  </si>
  <si>
    <t>Муниципальное унитарное предприятие жилищно-коммунального хозяйства "Елань" Муниципального образования Краснополянского сельского поселения, с. Елань</t>
  </si>
  <si>
    <t>6638002715</t>
  </si>
  <si>
    <t>26359746</t>
  </si>
  <si>
    <t>Муниципальное унитарное предприятие жилищно-коммунального хозяйства "Западное" Сысертского городского округа</t>
  </si>
  <si>
    <t>6652015850</t>
  </si>
  <si>
    <t>09-01-2003 00:00:00</t>
  </si>
  <si>
    <t>21-05-2024 00:00:00</t>
  </si>
  <si>
    <t>26359548</t>
  </si>
  <si>
    <t>Муниципальное унитарное предприятие жилищно-коммунального хозяйства "Кедр", пгт.Свободный</t>
  </si>
  <si>
    <t>6607010561</t>
  </si>
  <si>
    <t>20-11-2002 00:00:00</t>
  </si>
  <si>
    <t>26359737</t>
  </si>
  <si>
    <t>Муниципальное унитарное предприятие жилищно-коммунального хозяйства "Сысертское", г.Сысерть</t>
  </si>
  <si>
    <t>6652001417</t>
  </si>
  <si>
    <t>28054322</t>
  </si>
  <si>
    <t>Муниципальное унитарное предприятие жилищно-коммунального хозяйства "Тепло-энерго цех № 1", г. Туринск</t>
  </si>
  <si>
    <t>6676001303</t>
  </si>
  <si>
    <t>26359681</t>
  </si>
  <si>
    <t>Муниципальное унитарное предприятие жилищно-коммунального хозяйства "Тепловые сети" Муниципального образования Байкаловского сельского поселения, с.Байкалово</t>
  </si>
  <si>
    <t>6638002708</t>
  </si>
  <si>
    <t>06-07-2009 00:00:00</t>
  </si>
  <si>
    <t>27887387</t>
  </si>
  <si>
    <t>Муниципальное унитарное предприятие жилищно-коммунального хозяйства "Теплосеть", г. Туринск</t>
  </si>
  <si>
    <t>6676001127</t>
  </si>
  <si>
    <t>26382725</t>
  </si>
  <si>
    <t>Муниципальное унитарное предприятие жилищно-коммунального хозяйства "Трифоновское", п.Пышма</t>
  </si>
  <si>
    <t>6649003735</t>
  </si>
  <si>
    <t>03-06-2004 00:00:00</t>
  </si>
  <si>
    <t>26359730</t>
  </si>
  <si>
    <t>Муниципальное унитарное предприятие жилищно-коммунального хозяйства "Черемышское", с.Тупицино</t>
  </si>
  <si>
    <t>6649003774</t>
  </si>
  <si>
    <t>11-08-2004 00:00:00</t>
  </si>
  <si>
    <t>26359744</t>
  </si>
  <si>
    <t>Муниципальное унитарное предприятие жилищно-коммунального хозяйства "Южное", с.Щелкун</t>
  </si>
  <si>
    <t>6652014215</t>
  </si>
  <si>
    <t>04-06-2001 00:00:00</t>
  </si>
  <si>
    <t>26359675</t>
  </si>
  <si>
    <t>Муниципальное унитарное предприятие жилищно-коммунального хозяйства Ачитского муниципального округа, п.Ачит</t>
  </si>
  <si>
    <t>6637000320</t>
  </si>
  <si>
    <t>13-05-1999 00:00:00</t>
  </si>
  <si>
    <t>28486755</t>
  </si>
  <si>
    <t>Муниципальное унитарное предприятие жилищно-коммунального хозяйства Калиновского сельского поселения</t>
  </si>
  <si>
    <t>6633019641</t>
  </si>
  <si>
    <t>24-02-2014 00:00:00</t>
  </si>
  <si>
    <t>02-10-2024 00:00:00</t>
  </si>
  <si>
    <t>26479187</t>
  </si>
  <si>
    <t>Муниципальное унитарное предприятие жилищно-коммунальных услуг р.п.Бисерть, п.Бисерть</t>
  </si>
  <si>
    <t>6646014785</t>
  </si>
  <si>
    <t>28275696</t>
  </si>
  <si>
    <t>Муниципальное унитарное предприятие муниципального округа Заречный "Теплоцентраль", г. Заречный</t>
  </si>
  <si>
    <t>6683003870</t>
  </si>
  <si>
    <t>14-10-2013 00:00:00</t>
  </si>
  <si>
    <t>26359644</t>
  </si>
  <si>
    <t>Муниципальное унитарное предприятие с.Андриановичи, с.Андриановичи</t>
  </si>
  <si>
    <t>6632018701</t>
  </si>
  <si>
    <t>20-06-2003 00:00:00</t>
  </si>
  <si>
    <t>31305828</t>
  </si>
  <si>
    <t>НТ МУП "Горэнерго-НТ"</t>
  </si>
  <si>
    <t>6623090236</t>
  </si>
  <si>
    <t>31518646</t>
  </si>
  <si>
    <t>НТ МУП "Тагилэнерго"</t>
  </si>
  <si>
    <t>6623000144</t>
  </si>
  <si>
    <t>26382713</t>
  </si>
  <si>
    <t>Непубличное акционерное общество "СВЕЗА Верхняя Синячиха", п. Верхняя Синячиха</t>
  </si>
  <si>
    <t>6635000195</t>
  </si>
  <si>
    <t>13-06-1996 00:00:00</t>
  </si>
  <si>
    <t>27803147</t>
  </si>
  <si>
    <t>Нижнетагильское МУП "Нижнетагильские тепловые сети", г.Нижний Тагил</t>
  </si>
  <si>
    <t>6623075742</t>
  </si>
  <si>
    <t>27758120</t>
  </si>
  <si>
    <t>ОАО "Тестовая организация"</t>
  </si>
  <si>
    <t>6665554433</t>
  </si>
  <si>
    <t>666100001</t>
  </si>
  <si>
    <t>31542969</t>
  </si>
  <si>
    <t>ООО "АСТРЕЯ"</t>
  </si>
  <si>
    <t>6621017375</t>
  </si>
  <si>
    <t>31516224</t>
  </si>
  <si>
    <t>ООО "АкадемТеплоСети"</t>
  </si>
  <si>
    <t>6659155208</t>
  </si>
  <si>
    <t>30992683</t>
  </si>
  <si>
    <t>ООО "Алапаевские тепловые сети"</t>
  </si>
  <si>
    <t>6677007770</t>
  </si>
  <si>
    <t>31335519</t>
  </si>
  <si>
    <t>ООО "Алапаевский теплоэнергетический комплекс"</t>
  </si>
  <si>
    <t>6601015122</t>
  </si>
  <si>
    <t>31634661</t>
  </si>
  <si>
    <t>ООО "Артемовская теплогенерирующая компания"</t>
  </si>
  <si>
    <t>6677016648</t>
  </si>
  <si>
    <t>26-12-2024 00:00:00</t>
  </si>
  <si>
    <t>28106478</t>
  </si>
  <si>
    <t>ООО "АтомТеплоЭлектроСеть" - Зареченский филиал ООО "АтомТеплоЭлектроСеть"</t>
  </si>
  <si>
    <t>7705923730</t>
  </si>
  <si>
    <t>663943001</t>
  </si>
  <si>
    <t>31771990</t>
  </si>
  <si>
    <t>ООО "Березовские тепловые сети"</t>
  </si>
  <si>
    <t>6678139473</t>
  </si>
  <si>
    <t>31648177</t>
  </si>
  <si>
    <t>ООО "Богдановичская Генерирующая Компания"</t>
  </si>
  <si>
    <t>6633029960</t>
  </si>
  <si>
    <t>31237649</t>
  </si>
  <si>
    <t>ООО "ВодоКаналСервис"</t>
  </si>
  <si>
    <t>6686109610</t>
  </si>
  <si>
    <t>31817670</t>
  </si>
  <si>
    <t>ООО "Газовая сервисная компания"</t>
  </si>
  <si>
    <t>6658567008</t>
  </si>
  <si>
    <t>30985686</t>
  </si>
  <si>
    <t>ООО "Гефест", г.Верхотурье</t>
  </si>
  <si>
    <t>6680007361</t>
  </si>
  <si>
    <t>30956416</t>
  </si>
  <si>
    <t>ООО "Главное управляющее предприятие "Газовые сети", г. Екатеринбург</t>
  </si>
  <si>
    <t>6671064388</t>
  </si>
  <si>
    <t>01-03-2024 00:00:00</t>
  </si>
  <si>
    <t>31449842</t>
  </si>
  <si>
    <t>ООО "Горноуральская Компания Теплоресурс"</t>
  </si>
  <si>
    <t>6623135261</t>
  </si>
  <si>
    <t>31768361</t>
  </si>
  <si>
    <t>ООО "Городской застройщик"</t>
  </si>
  <si>
    <t>6670524547</t>
  </si>
  <si>
    <t>31889852</t>
  </si>
  <si>
    <t>ООО "ЕТК"</t>
  </si>
  <si>
    <t>6678140581</t>
  </si>
  <si>
    <t>30930477</t>
  </si>
  <si>
    <t>ООО "Зареченское"</t>
  </si>
  <si>
    <t>6633025490</t>
  </si>
  <si>
    <t>31322632</t>
  </si>
  <si>
    <t>ООО "ИНЕКТЕПЛО"</t>
  </si>
  <si>
    <t>6685159304</t>
  </si>
  <si>
    <t>30984337</t>
  </si>
  <si>
    <t>ООО "Источник", г. Екатеринбург</t>
  </si>
  <si>
    <t>6685092064</t>
  </si>
  <si>
    <t>31727699</t>
  </si>
  <si>
    <t>ООО "КИТ Екатеринбург"</t>
  </si>
  <si>
    <t>6671261763</t>
  </si>
  <si>
    <t>31213988</t>
  </si>
  <si>
    <t>ООО "Комфортный город"</t>
  </si>
  <si>
    <t>6685146231</t>
  </si>
  <si>
    <t>31223510</t>
  </si>
  <si>
    <t>ООО "Корал"</t>
  </si>
  <si>
    <t>6671342363</t>
  </si>
  <si>
    <t>30386705</t>
  </si>
  <si>
    <t>ООО "Магнитогорская Сетевая Компания"</t>
  </si>
  <si>
    <t>7444059016</t>
  </si>
  <si>
    <t>745601001</t>
  </si>
  <si>
    <t>03-09-2008 00:00:00</t>
  </si>
  <si>
    <t>30956404</t>
  </si>
  <si>
    <t>ООО "Март", с. Деево</t>
  </si>
  <si>
    <t>6601010220</t>
  </si>
  <si>
    <t>16-02-2024 00:00:00</t>
  </si>
  <si>
    <t>31765770</t>
  </si>
  <si>
    <t>ООО "Мастерпром"</t>
  </si>
  <si>
    <t>6685149793</t>
  </si>
  <si>
    <t>31370396</t>
  </si>
  <si>
    <t>ООО "Метод"</t>
  </si>
  <si>
    <t>6678058369</t>
  </si>
  <si>
    <t>31156225</t>
  </si>
  <si>
    <t>ООО "Монди Арамиль", г. Арамиль</t>
  </si>
  <si>
    <t>6685148334</t>
  </si>
  <si>
    <t>31423255</t>
  </si>
  <si>
    <t>ООО "Новые Технологии"</t>
  </si>
  <si>
    <t>6672315059</t>
  </si>
  <si>
    <t>26479420</t>
  </si>
  <si>
    <t>ООО "Объединенные Пивоварни - Холдинг" филиал "Патра", г.Екатеринбург</t>
  </si>
  <si>
    <t>7802118578</t>
  </si>
  <si>
    <t>667103001</t>
  </si>
  <si>
    <t>31535207</t>
  </si>
  <si>
    <t>ООО "Олипс"</t>
  </si>
  <si>
    <t>6658548774</t>
  </si>
  <si>
    <t>30958717</t>
  </si>
  <si>
    <t>ООО "ПКП Синергия"</t>
  </si>
  <si>
    <t>7448163811</t>
  </si>
  <si>
    <t>744801001</t>
  </si>
  <si>
    <t>31197304</t>
  </si>
  <si>
    <t>ООО "Первоуральскэнерго", г.  Екатеринбург</t>
  </si>
  <si>
    <t>6684026990</t>
  </si>
  <si>
    <t>31242935</t>
  </si>
  <si>
    <t>ООО "Перспектива +", г. Березовский</t>
  </si>
  <si>
    <t>6678003000</t>
  </si>
  <si>
    <t>16-04-2025 00:00:00</t>
  </si>
  <si>
    <t>31342443</t>
  </si>
  <si>
    <t>ООО "Полевская коммунальная компания Энерго"</t>
  </si>
  <si>
    <t>6626020935</t>
  </si>
  <si>
    <t>31348637</t>
  </si>
  <si>
    <t>ООО "Проводник тепла"</t>
  </si>
  <si>
    <t>6671093678</t>
  </si>
  <si>
    <t>31779629</t>
  </si>
  <si>
    <t>ООО "Производственное жилищно-коммунальное управление поселка Динас"</t>
  </si>
  <si>
    <t>6684047365</t>
  </si>
  <si>
    <t>31564252</t>
  </si>
  <si>
    <t>ООО "Региональная энергетическая компания"</t>
  </si>
  <si>
    <t>6679147639</t>
  </si>
  <si>
    <t>30795031</t>
  </si>
  <si>
    <t>ООО "Ресурсэнерго"</t>
  </si>
  <si>
    <t>6677005710</t>
  </si>
  <si>
    <t>31266275</t>
  </si>
  <si>
    <t>ООО "Русская энергетика", г. Екатеринбург</t>
  </si>
  <si>
    <t>6670293018</t>
  </si>
  <si>
    <t>31392421</t>
  </si>
  <si>
    <t>ООО "СЛК Цемент"</t>
  </si>
  <si>
    <t>6633028244</t>
  </si>
  <si>
    <t>31444128</t>
  </si>
  <si>
    <t>ООО "СТК"</t>
  </si>
  <si>
    <t>6685127528</t>
  </si>
  <si>
    <t>31512437</t>
  </si>
  <si>
    <t>ООО "Северо-Восточная Тепло Транспортная Компания"</t>
  </si>
  <si>
    <t>6671152411</t>
  </si>
  <si>
    <t>31642283</t>
  </si>
  <si>
    <t>ООО "Система управления объектами" теплоснабжающих компаний</t>
  </si>
  <si>
    <t>6684043297</t>
  </si>
  <si>
    <t>30931024</t>
  </si>
  <si>
    <t>ООО "СтройКонсалтинг", г. Камышлов</t>
  </si>
  <si>
    <t>6679071355</t>
  </si>
  <si>
    <t>31765765</t>
  </si>
  <si>
    <t>ООО "Стройинвест"</t>
  </si>
  <si>
    <t>6679108968</t>
  </si>
  <si>
    <t>31641237</t>
  </si>
  <si>
    <t>ООО "ТеплоКомфорт"</t>
  </si>
  <si>
    <t>6678124117</t>
  </si>
  <si>
    <t>28435800</t>
  </si>
  <si>
    <t>ООО "Теплосервис"</t>
  </si>
  <si>
    <t>7459000872</t>
  </si>
  <si>
    <t>17-08-2012 00:00:00</t>
  </si>
  <si>
    <t>31445752</t>
  </si>
  <si>
    <t>ООО "Теплосеть"</t>
  </si>
  <si>
    <t>6612055568</t>
  </si>
  <si>
    <t>30956410</t>
  </si>
  <si>
    <t>ООО "Теплосфера", с. Деево</t>
  </si>
  <si>
    <t>6677010212</t>
  </si>
  <si>
    <t>31494998</t>
  </si>
  <si>
    <t>ООО "Теплоэнергетика"</t>
  </si>
  <si>
    <t>6685184205</t>
  </si>
  <si>
    <t>31347851</t>
  </si>
  <si>
    <t>ООО "Теплоэнергосервис", г. Екатеринбург</t>
  </si>
  <si>
    <t>6671017532</t>
  </si>
  <si>
    <t>13-10-2025 00:00:00</t>
  </si>
  <si>
    <t>31667251</t>
  </si>
  <si>
    <t>ООО "ТоргПласт"</t>
  </si>
  <si>
    <t>6673165590</t>
  </si>
  <si>
    <t>26632558</t>
  </si>
  <si>
    <t>ООО "УВМ Урал", г.Екатеринбург</t>
  </si>
  <si>
    <t>6674342481</t>
  </si>
  <si>
    <t>31742739</t>
  </si>
  <si>
    <t>ООО "УЖК "Территория-Запад"</t>
  </si>
  <si>
    <t>6679041135</t>
  </si>
  <si>
    <t>31343347</t>
  </si>
  <si>
    <t>ООО "УК МКДС"</t>
  </si>
  <si>
    <t>6612051436</t>
  </si>
  <si>
    <t>31354394</t>
  </si>
  <si>
    <t>ООО "Универсал-строй", п.г.т. Горноуральский</t>
  </si>
  <si>
    <t>6623129444</t>
  </si>
  <si>
    <t>31661752</t>
  </si>
  <si>
    <t>ООО "Управляющая компания "Чкаловская"</t>
  </si>
  <si>
    <t>6670340613</t>
  </si>
  <si>
    <t>31641100</t>
  </si>
  <si>
    <t>ООО "Управляющая компания Капитал"</t>
  </si>
  <si>
    <t>6685201676</t>
  </si>
  <si>
    <t>31600306</t>
  </si>
  <si>
    <t>ООО "Уралтеплодар"</t>
  </si>
  <si>
    <t>6679151226</t>
  </si>
  <si>
    <t>31474242</t>
  </si>
  <si>
    <t>ООО "ФС"</t>
  </si>
  <si>
    <t>6671312552</t>
  </si>
  <si>
    <t>31196389</t>
  </si>
  <si>
    <t>ООО "Фонд межрегиональных программ 2020", г. Екатеринбург</t>
  </si>
  <si>
    <t>6674228563</t>
  </si>
  <si>
    <t>30851433</t>
  </si>
  <si>
    <t>ООО "Химмаштеплосбыт"</t>
  </si>
  <si>
    <t>6671466376</t>
  </si>
  <si>
    <t>30998364</t>
  </si>
  <si>
    <t>ООО "Центр подготовки разрешительной документации", г. Екатеринбург</t>
  </si>
  <si>
    <t>6658192447</t>
  </si>
  <si>
    <t>31174860</t>
  </si>
  <si>
    <t>ООО "Центр развития муниципальных образований", г.Екатеринбург</t>
  </si>
  <si>
    <t>6679094112</t>
  </si>
  <si>
    <t>11-09-2025 00:00:00</t>
  </si>
  <si>
    <t>31573848</t>
  </si>
  <si>
    <t>ООО "Чистая вода"</t>
  </si>
  <si>
    <t>6679127872</t>
  </si>
  <si>
    <t>31513582</t>
  </si>
  <si>
    <t>ООО "Энергетический Холдинг"</t>
  </si>
  <si>
    <t>5047248091</t>
  </si>
  <si>
    <t>504701001</t>
  </si>
  <si>
    <t>31446208</t>
  </si>
  <si>
    <t>ООО "Энергия Урала"</t>
  </si>
  <si>
    <t>5906165473</t>
  </si>
  <si>
    <t>590601001</t>
  </si>
  <si>
    <t>30992298</t>
  </si>
  <si>
    <t>ООО "ЭнергоАктив"</t>
  </si>
  <si>
    <t>6677011110</t>
  </si>
  <si>
    <t>28436313</t>
  </si>
  <si>
    <t>ООО "ЭнергоРесурс"</t>
  </si>
  <si>
    <t>6678032378</t>
  </si>
  <si>
    <t>452445001</t>
  </si>
  <si>
    <t>31362559</t>
  </si>
  <si>
    <t>ООО "Энергосберегающая компания "ВИК"</t>
  </si>
  <si>
    <t>6682009597</t>
  </si>
  <si>
    <t>31352937</t>
  </si>
  <si>
    <t>ООО "Энергосервисная компания "Инек", г. Екатеринбург</t>
  </si>
  <si>
    <t>6685148158</t>
  </si>
  <si>
    <t>31209844</t>
  </si>
  <si>
    <t>ООО «АЛЬТЕРНАТИВА»</t>
  </si>
  <si>
    <t>6670456375</t>
  </si>
  <si>
    <t>31449915</t>
  </si>
  <si>
    <t>ООО «Борей Т Плюс»</t>
  </si>
  <si>
    <t>6685179572</t>
  </si>
  <si>
    <t>31431166</t>
  </si>
  <si>
    <t>ООО «ГЭСКО-сервис»</t>
  </si>
  <si>
    <t>6670368369</t>
  </si>
  <si>
    <t>31059220</t>
  </si>
  <si>
    <t>ООО «ЕТК»</t>
  </si>
  <si>
    <t>6670455068</t>
  </si>
  <si>
    <t>31521259</t>
  </si>
  <si>
    <t>ООО «МИР ЦВЕТОВ»</t>
  </si>
  <si>
    <t>6671012238</t>
  </si>
  <si>
    <t>31043430</t>
  </si>
  <si>
    <t>ООО «Метод», г. Екатеринбург</t>
  </si>
  <si>
    <t>30959078</t>
  </si>
  <si>
    <t>ООО «Оптово-распределительный центр Екатеринбург»</t>
  </si>
  <si>
    <t>2311202885</t>
  </si>
  <si>
    <t>31717282</t>
  </si>
  <si>
    <t>ООО «Производственные Объекты»</t>
  </si>
  <si>
    <t>6679088133</t>
  </si>
  <si>
    <t>31684843</t>
  </si>
  <si>
    <t>ООО «РеалПромСервис»</t>
  </si>
  <si>
    <t>6671124809</t>
  </si>
  <si>
    <t>31834718</t>
  </si>
  <si>
    <t>ООО «Ресурс Энерго»</t>
  </si>
  <si>
    <t>6681013537</t>
  </si>
  <si>
    <t>30795075</t>
  </si>
  <si>
    <t>ООО «Управляющая компания «Финский залив»</t>
  </si>
  <si>
    <t>6658375320</t>
  </si>
  <si>
    <t>31183418</t>
  </si>
  <si>
    <t>ООО «Центрруссервис»</t>
  </si>
  <si>
    <t>6679028790</t>
  </si>
  <si>
    <t>31346680</t>
  </si>
  <si>
    <t>ООО «ЭНЕРГОГАРАНТ»</t>
  </si>
  <si>
    <t>6678069314</t>
  </si>
  <si>
    <t>31699867</t>
  </si>
  <si>
    <t>ООО ГК "УралБизнесСфера"</t>
  </si>
  <si>
    <t>6678053346</t>
  </si>
  <si>
    <t>31890830</t>
  </si>
  <si>
    <t>ООО СЗ "ДИККИТ"</t>
  </si>
  <si>
    <t>6670468444</t>
  </si>
  <si>
    <t>31062725</t>
  </si>
  <si>
    <t>ООО Строительная компания "Сибирская", г. Екатеринбург</t>
  </si>
  <si>
    <t>6685057831</t>
  </si>
  <si>
    <t>31337809</t>
  </si>
  <si>
    <t>ООО ТК "СИСТЕМА", г. Екатеринбург</t>
  </si>
  <si>
    <t>6658527340</t>
  </si>
  <si>
    <t>31697770</t>
  </si>
  <si>
    <t>ООО УК "Гринвальд"</t>
  </si>
  <si>
    <t>6685204839</t>
  </si>
  <si>
    <t>31161093</t>
  </si>
  <si>
    <t>ООО УК "Центр"</t>
  </si>
  <si>
    <t>6658507432</t>
  </si>
  <si>
    <t>31878649</t>
  </si>
  <si>
    <t>ООО УК «АЛЬТЕРНАТИВА-СЕРОВ»</t>
  </si>
  <si>
    <t>6680008855</t>
  </si>
  <si>
    <t>31526505</t>
  </si>
  <si>
    <t>ООО УК «Основа-Центр» (город Екатеринбург)</t>
  </si>
  <si>
    <t>6686084073</t>
  </si>
  <si>
    <t>30796919</t>
  </si>
  <si>
    <t>Обособленное подразделение "Екатеринбургское" Акционерного общества "Главное управление жилищно-коммунального хозяйства"</t>
  </si>
  <si>
    <t>26818852</t>
  </si>
  <si>
    <t>Обособленное подразделение АО "ПромСорт-Урал", г. Березовский</t>
  </si>
  <si>
    <t>667845001</t>
  </si>
  <si>
    <t>30401174</t>
  </si>
  <si>
    <t>Общество с ограниченной ответсвенностью "Кедровская строительная компания", п. Кедровое</t>
  </si>
  <si>
    <t>6673240582</t>
  </si>
  <si>
    <t>27588545</t>
  </si>
  <si>
    <t>Общество с ограниченной ответственностью "АЗИЯ-МОТОРС"</t>
  </si>
  <si>
    <t>6658295107</t>
  </si>
  <si>
    <t>26479088</t>
  </si>
  <si>
    <t>Общество с ограниченной ответственностью "АСК-Энергия", г.Екатеринбург</t>
  </si>
  <si>
    <t>6673102350</t>
  </si>
  <si>
    <t>26631948</t>
  </si>
  <si>
    <t>Общество с ограниченной ответственностью "Автоматизированные газовые котельные", г.Екатеринбург</t>
  </si>
  <si>
    <t>6607013026</t>
  </si>
  <si>
    <t>16-07-2025 00:00:00</t>
  </si>
  <si>
    <t>26479275</t>
  </si>
  <si>
    <t>Общество с ограниченной ответственностью "Автоматика-сервис", г.Екатеринбург</t>
  </si>
  <si>
    <t>6639005645</t>
  </si>
  <si>
    <t>26359754</t>
  </si>
  <si>
    <t>Общество с ограниченной ответственностью "Агропромхимия", п.Троицкий</t>
  </si>
  <si>
    <t>6654009059</t>
  </si>
  <si>
    <t>26479546</t>
  </si>
  <si>
    <t>Общество с ограниченной ответственностью "Агрофирма "Северная", г.Верхний Тагил</t>
  </si>
  <si>
    <t>6621014303</t>
  </si>
  <si>
    <t>14-11-2007 00:00:00</t>
  </si>
  <si>
    <t>26479327</t>
  </si>
  <si>
    <t>Общество с ограниченной ответственностью "Азов", г.Екатеринбург</t>
  </si>
  <si>
    <t>6658162107</t>
  </si>
  <si>
    <t>28822563</t>
  </si>
  <si>
    <t>Общество с ограниченной ответственностью "Альфа-сервис", г. Екатеринбург</t>
  </si>
  <si>
    <t>6658366118</t>
  </si>
  <si>
    <t>07-11-2014 00:00:00</t>
  </si>
  <si>
    <t>26632448</t>
  </si>
  <si>
    <t>Общество с ограниченной ответственностью "АрДиСи", г.Екатеринбург</t>
  </si>
  <si>
    <t>6658183668</t>
  </si>
  <si>
    <t>28002819</t>
  </si>
  <si>
    <t>Общество с ограниченной ответственностью "Атрон", г. Екатеринбург</t>
  </si>
  <si>
    <t>6658120636</t>
  </si>
  <si>
    <t>26631816</t>
  </si>
  <si>
    <t>Общество с ограниченной ответственностью "АятьКоммуналСервис", п.Аять</t>
  </si>
  <si>
    <t>6621014494</t>
  </si>
  <si>
    <t>21-01-2008 00:00:00</t>
  </si>
  <si>
    <t>24-10-2025 00:00:00</t>
  </si>
  <si>
    <t>26479295</t>
  </si>
  <si>
    <t>Общество с ограниченной ответственностью "База "Звезда", г.Екатеринбург</t>
  </si>
  <si>
    <t>6672134944</t>
  </si>
  <si>
    <t>13-12-2001 00:00:00</t>
  </si>
  <si>
    <t>27554930</t>
  </si>
  <si>
    <t>Общество с ограниченной ответственностью "База отдыха "Таватуй", п.Таватуй</t>
  </si>
  <si>
    <t>6621016212</t>
  </si>
  <si>
    <t>26359527</t>
  </si>
  <si>
    <t>Общество с ограниченной ответственностью "Березовский рудник"</t>
  </si>
  <si>
    <t>6604011599</t>
  </si>
  <si>
    <t>22-01-2002 00:00:00</t>
  </si>
  <si>
    <t>28798434</t>
  </si>
  <si>
    <t>Общество с ограниченной ответственностью "Буланашское жилищно-коммунальное хозяйство", п. Буланаш</t>
  </si>
  <si>
    <t>6677006093</t>
  </si>
  <si>
    <t>29-08-2014 00:00:00</t>
  </si>
  <si>
    <t>08-11-2024 00:00:00</t>
  </si>
  <si>
    <t>26632516</t>
  </si>
  <si>
    <t>Общество с ограниченной ответственностью "Верт-Инвест", г.Екатеринбург</t>
  </si>
  <si>
    <t>6659112878</t>
  </si>
  <si>
    <t>26851316</t>
  </si>
  <si>
    <t>Общество с ограниченной ответственностью "Вертикаль", г.Екатеринбург</t>
  </si>
  <si>
    <t>6671246003</t>
  </si>
  <si>
    <t>26322681</t>
  </si>
  <si>
    <t>Общество с ограниченной ответственностью "Ветта-Инвест", г.Екатеринбург</t>
  </si>
  <si>
    <t>6670060260</t>
  </si>
  <si>
    <t>26479281</t>
  </si>
  <si>
    <t>Общество с ограниченной ответственностью "Газ-сервис", г.Екатеринбург</t>
  </si>
  <si>
    <t>6671267973</t>
  </si>
  <si>
    <t>11-10-2024 00:00:00</t>
  </si>
  <si>
    <t>26575426</t>
  </si>
  <si>
    <t>Общество с ограниченной ответственностью "Газпром трансгаз Екатеринбург", г.Екатеринбург</t>
  </si>
  <si>
    <t>6608007434</t>
  </si>
  <si>
    <t>546050001</t>
  </si>
  <si>
    <t>26575652</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</si>
  <si>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АРП Сысерть</t>
  </si>
  <si>
    <t>27322489</t>
  </si>
  <si>
    <t>Общество с ограниченной ответственностью "Газпром трансгаз Екатеринбург", г.Екатеринбург филиал Малоистокское линейно производственное управление магистральных газопроводов, г. Арамиль, ул. Клубная, 25</t>
  </si>
  <si>
    <t>665232017</t>
  </si>
  <si>
    <t>31618274</t>
  </si>
  <si>
    <t>Общество с ограниченной ответственностью "Газпром трансгаз Екатеринбург", г.Екатеринбург филиал Малоистокское линейное производственное управление магистральных газопроводов СЦТ промплощадка г.Сысерть</t>
  </si>
  <si>
    <t>666202002</t>
  </si>
  <si>
    <t>26575550</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</si>
  <si>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база отдыха «Черданская»</t>
  </si>
  <si>
    <t>665232004</t>
  </si>
  <si>
    <t>26575524</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</si>
  <si>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детский оздоровительный лагерь «Прометей»</t>
  </si>
  <si>
    <t>665232010</t>
  </si>
  <si>
    <t>26575505</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</si>
  <si>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 санаторий профилакторий «Озеро Глухое»</t>
  </si>
  <si>
    <t>662532001</t>
  </si>
  <si>
    <t>26575492</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</si>
  <si>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t>
  </si>
  <si>
    <t>661232002</t>
  </si>
  <si>
    <t>26575461</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</si>
  <si>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1</t>
  </si>
  <si>
    <t>667332004</t>
  </si>
  <si>
    <t>26575480</t>
  </si>
  <si>
    <t>Общество с ограниченной ответственностью "Газпром трансгаз Екатеринбург", г.Екатеринбург филиал Управление Уралавтогаз, Автомобильная газонаполнительная компрессорная станция  № 2</t>
  </si>
  <si>
    <t>667432001</t>
  </si>
  <si>
    <t>26575446</t>
  </si>
  <si>
    <t>Общество с ограниченной ответственностью "Газпром трансгаз Екатеринбург", г.Екатеринбург филиал Управление материально-технического снабжения и комплектации</t>
  </si>
  <si>
    <t>666003005</t>
  </si>
  <si>
    <t>26479353</t>
  </si>
  <si>
    <t>Общество с ограниченной ответственностью "Газпром трансгаз Югорск" Краснотурьинское линейное производственное управление магистральных газопроводов, г.Краснотурьинск</t>
  </si>
  <si>
    <t>8622000931</t>
  </si>
  <si>
    <t>30-06-1999 00:00:00</t>
  </si>
  <si>
    <t>26481052</t>
  </si>
  <si>
    <t>Общество с ограниченной ответственностью "Газпром трансгаз Югорск" Пелымское линейное производственное управление магистральных газопроводов, п.Пелым</t>
  </si>
  <si>
    <t>661002001</t>
  </si>
  <si>
    <t>26631928</t>
  </si>
  <si>
    <t>Общество с ограниченной ответственностью "Гарант+", п.Троицкий</t>
  </si>
  <si>
    <t>6654011450</t>
  </si>
  <si>
    <t>02-04-2025 00:00:00</t>
  </si>
  <si>
    <t>30364485</t>
  </si>
  <si>
    <t>Общество с ограниченной ответственностью "Город будущего", г. Екатеринбург</t>
  </si>
  <si>
    <t>6679080871</t>
  </si>
  <si>
    <t>26851195</t>
  </si>
  <si>
    <t>Общество с ограниченной ответственностью "Гранит", г.Екатеринбург</t>
  </si>
  <si>
    <t>6659000300</t>
  </si>
  <si>
    <t>31204622</t>
  </si>
  <si>
    <t>Общество с ограниченной ответственностью "Графен", г. Пермь</t>
  </si>
  <si>
    <t>5902011120</t>
  </si>
  <si>
    <t>590201001</t>
  </si>
  <si>
    <t>26631846</t>
  </si>
  <si>
    <t>Общество с ограниченной ответственностью "Дегтярский хлеб", г.Дегтярск</t>
  </si>
  <si>
    <t>6658289752</t>
  </si>
  <si>
    <t>662701001</t>
  </si>
  <si>
    <t>28435741</t>
  </si>
  <si>
    <t>Общество с ограниченной ответственностью "Завод "Звезда", г. Екатеринбург</t>
  </si>
  <si>
    <t>6671437008</t>
  </si>
  <si>
    <t>02-12-2013 00:00:00</t>
  </si>
  <si>
    <t>30479082</t>
  </si>
  <si>
    <t>Общество с ограниченной ответственностью "Завод бутилированных вод "Квадра"</t>
  </si>
  <si>
    <t>6684007193</t>
  </si>
  <si>
    <t>26359591</t>
  </si>
  <si>
    <t>Общество с ограниченной ответственностью "Завод транспортного оборудования", г.Кушва</t>
  </si>
  <si>
    <t>6620006099</t>
  </si>
  <si>
    <t>662001001</t>
  </si>
  <si>
    <t>28949923</t>
  </si>
  <si>
    <t>Общество с ограниченной ответственностью "ИнноПроф", г. Екатеринбург</t>
  </si>
  <si>
    <t>5406562835</t>
  </si>
  <si>
    <t>27584939</t>
  </si>
  <si>
    <t>Общество с ограниченной ответственностью "Качканарская Теплоснабжающая Компания", г.Качканар</t>
  </si>
  <si>
    <t>6615015348</t>
  </si>
  <si>
    <t>28966431</t>
  </si>
  <si>
    <t>Общество с ограниченной ответственностью "Квартал - СК", г. Екатеринбург</t>
  </si>
  <si>
    <t>6670147497</t>
  </si>
  <si>
    <t>26359745</t>
  </si>
  <si>
    <t>Общество с ограниченной ответственностью "Кольцовский комбикормовый завод", п.Большой Исток</t>
  </si>
  <si>
    <t>6652015096</t>
  </si>
  <si>
    <t>05-12-2002 00:00:00</t>
  </si>
  <si>
    <t>26632541</t>
  </si>
  <si>
    <t>Общество с ограниченной ответственностью "КомСервис", г.Екатеринбург</t>
  </si>
  <si>
    <t>6672248187</t>
  </si>
  <si>
    <t>667201001</t>
  </si>
  <si>
    <t>14-05-2025 00:00:00</t>
  </si>
  <si>
    <t>28546107</t>
  </si>
  <si>
    <t>Общество с ограниченной ответственностью "КомЭнергоСервис", г. Полевской</t>
  </si>
  <si>
    <t>6685031784</t>
  </si>
  <si>
    <t>15-07-2014 00:00:00</t>
  </si>
  <si>
    <t>14-11-2025 00:00:00</t>
  </si>
  <si>
    <t>26479589</t>
  </si>
  <si>
    <t>Общество с ограниченной ответственностью "Коммунально-эксплуатационное предприятие", г.Екатеринбург</t>
  </si>
  <si>
    <t>6672158470</t>
  </si>
  <si>
    <t>28425591</t>
  </si>
  <si>
    <t>Общество с ограниченной ответственностью "Комплексные решения", г. Екатеринбург</t>
  </si>
  <si>
    <t>6671426937</t>
  </si>
  <si>
    <t>13-11-2013 00:00:00</t>
  </si>
  <si>
    <t>03-02-2025 00:00:00</t>
  </si>
  <si>
    <t>26359775</t>
  </si>
  <si>
    <t>Общество с ограниченной ответственностью "Комплект-92", г.Екатеринбург</t>
  </si>
  <si>
    <t>6660006881</t>
  </si>
  <si>
    <t>666001001</t>
  </si>
  <si>
    <t>27571312</t>
  </si>
  <si>
    <t>Общество с ограниченной ответственностью "Комфорт", г.Камышлов</t>
  </si>
  <si>
    <t>6613006531</t>
  </si>
  <si>
    <t>30357732</t>
  </si>
  <si>
    <t>Общество с ограниченной ответственностью "Кондитерская фабрика "Конфи", г.Екатеринбург</t>
  </si>
  <si>
    <t>6685084987</t>
  </si>
  <si>
    <t>26479566</t>
  </si>
  <si>
    <t>Общество с ограниченной ответственностью "ЛСР. Строительство-Урал", г.Екатеринбург</t>
  </si>
  <si>
    <t>6670345033</t>
  </si>
  <si>
    <t>28817792</t>
  </si>
  <si>
    <t>Общество с ограниченной ответственностью "Ленд-Лорд", г. Екатеринбург</t>
  </si>
  <si>
    <t>6659139132</t>
  </si>
  <si>
    <t>14-10-2014 00:00:00</t>
  </si>
  <si>
    <t>30384063</t>
  </si>
  <si>
    <t>Общество с ограниченной ответственностью "Лестех", п. Верхняя Синячиха</t>
  </si>
  <si>
    <t>6601015620</t>
  </si>
  <si>
    <t>26359780</t>
  </si>
  <si>
    <t>Общество с ограниченной ответственностью "Логос-Плюс", г.Березовский</t>
  </si>
  <si>
    <t>6663043560</t>
  </si>
  <si>
    <t>26479156</t>
  </si>
  <si>
    <t>Общество с ограниченной ответственностью "Лосиное жилищно-коммунальное хозяйство", п.Лосиный</t>
  </si>
  <si>
    <t>6604015032</t>
  </si>
  <si>
    <t>26632530</t>
  </si>
  <si>
    <t>Общество с ограниченной ответственностью "Малая генерация", г.Екатеринбург</t>
  </si>
  <si>
    <t>6670211865</t>
  </si>
  <si>
    <t>26632536</t>
  </si>
  <si>
    <t>Общество с ограниченной ответственностью "Марус", г.Екатеринбург</t>
  </si>
  <si>
    <t>6671122858</t>
  </si>
  <si>
    <t>26359574</t>
  </si>
  <si>
    <t>Общество с ограниченной ответственностью "Машиностроительный завод "Звезда", г.Карпинск</t>
  </si>
  <si>
    <t>6614005851</t>
  </si>
  <si>
    <t>661401001</t>
  </si>
  <si>
    <t>26322576</t>
  </si>
  <si>
    <t>Общество с ограниченной ответственностью "Машиностроительный завод им. В.В. Воровского", г. Екатеринбург</t>
  </si>
  <si>
    <t>6671461402</t>
  </si>
  <si>
    <t>30-12-1992 00:00:00</t>
  </si>
  <si>
    <t>28458713</t>
  </si>
  <si>
    <t>Общество с ограниченной ответственностью "Монолит-Строй", г. Екатеринбург</t>
  </si>
  <si>
    <t>6670350971</t>
  </si>
  <si>
    <t>21-01-2014 00:00:00</t>
  </si>
  <si>
    <t>28269788</t>
  </si>
  <si>
    <t>Общество с ограниченной ответственностью "Новая Магистраль", г. Нижняя Тура</t>
  </si>
  <si>
    <t>6681001595</t>
  </si>
  <si>
    <t>23-09-2013 00:00:00</t>
  </si>
  <si>
    <t>26632505</t>
  </si>
  <si>
    <t>Общество с ограниченной ответственностью "Новая Энергетика", г.Екатеринбург</t>
  </si>
  <si>
    <t>6671311012</t>
  </si>
  <si>
    <t>30335433</t>
  </si>
  <si>
    <t>Общество с ограниченной ответственностью "ОК-Транс", г. Полевской</t>
  </si>
  <si>
    <t>6626011680</t>
  </si>
  <si>
    <t>662601001</t>
  </si>
  <si>
    <t>28872790</t>
  </si>
  <si>
    <t>Общество с ограниченной ответственностью "ОптиЛайн", г. Богданович</t>
  </si>
  <si>
    <t>6633022901</t>
  </si>
  <si>
    <t>19-01-2015 00:00:00</t>
  </si>
  <si>
    <t>26479110</t>
  </si>
  <si>
    <t>Общество с ограниченной ответственностью "Пальметта", г.Екатеринбург</t>
  </si>
  <si>
    <t>6660151649</t>
  </si>
  <si>
    <t>26359540</t>
  </si>
  <si>
    <t>Общество с ограниченной ответственностью "Передвижная механизированная колонна", г.Богданович</t>
  </si>
  <si>
    <t>6605008246</t>
  </si>
  <si>
    <t>30355534</t>
  </si>
  <si>
    <t>Общество с ограниченной ответственностью "Производственная компания "ЭПОС", г.Екатеринбург</t>
  </si>
  <si>
    <t>6659082045</t>
  </si>
  <si>
    <t>26632522</t>
  </si>
  <si>
    <t>Общество с ограниченной ответственностью "Производственное  объединение УРАЛЭЛЕКТРО - Фирма ТЕХИНВЭКС", г.Екатеринбург</t>
  </si>
  <si>
    <t>6660075733</t>
  </si>
  <si>
    <t>26479514</t>
  </si>
  <si>
    <t>Общество с ограниченной ответственностью "Производственное предприятие "Ирбитский кондитер", г.Ирбит</t>
  </si>
  <si>
    <t>6611009142</t>
  </si>
  <si>
    <t>661101001</t>
  </si>
  <si>
    <t>27554909</t>
  </si>
  <si>
    <t>Общество с ограниченной ответственностью "Проминвест", г.Екатеринбург</t>
  </si>
  <si>
    <t>6670295745</t>
  </si>
  <si>
    <t>27554921</t>
  </si>
  <si>
    <t>Общество с ограниченной ответственностью "Промэнергосеть", г.Новоуральск</t>
  </si>
  <si>
    <t>6629027054</t>
  </si>
  <si>
    <t>662901001</t>
  </si>
  <si>
    <t>28009019</t>
  </si>
  <si>
    <t>Общество с ограниченной ответственностью "РТИ-Энерго", г. Екатеринбург</t>
  </si>
  <si>
    <t>6679022968</t>
  </si>
  <si>
    <t>26479215</t>
  </si>
  <si>
    <t>Общество с ограниченной ответственностью "Райкомхоз-теплосети", г.Нижний Тагил</t>
  </si>
  <si>
    <t>6623019177</t>
  </si>
  <si>
    <t>28978645</t>
  </si>
  <si>
    <t>Общество с ограниченной ответственностью "Региональные строительные системы", г. Нижний Тагил</t>
  </si>
  <si>
    <t>6623099221</t>
  </si>
  <si>
    <t>23-06-2015 00:00:00</t>
  </si>
  <si>
    <t>26479632</t>
  </si>
  <si>
    <t>Общество с ограниченной ответственностью "Робек" Оптово-розничная фирма по торговле обувью, г.Екатеринбург</t>
  </si>
  <si>
    <t>6660001361</t>
  </si>
  <si>
    <t>30832857</t>
  </si>
  <si>
    <t>Общество с ограниченной ответственностью "Ростверк", г. Екатеринбург</t>
  </si>
  <si>
    <t>6679063026</t>
  </si>
  <si>
    <t>28274629</t>
  </si>
  <si>
    <t>Общество с ограниченной ответственностью "Рубикон-Аэро Инвест", г. Екатеринбург</t>
  </si>
  <si>
    <t>6679058259</t>
  </si>
  <si>
    <t>07-10-2013 00:00:00</t>
  </si>
  <si>
    <t>30386057</t>
  </si>
  <si>
    <t>Общество с ограниченной ответственностью "СТ-5", г. Екатеринбург</t>
  </si>
  <si>
    <t>7705874522</t>
  </si>
  <si>
    <t>26359768</t>
  </si>
  <si>
    <t>Общество с ограниченной ответственностью "Саргинский леспромхоз", п.Сарга</t>
  </si>
  <si>
    <t>6657004098</t>
  </si>
  <si>
    <t>26322672</t>
  </si>
  <si>
    <t>Общество с ограниченной ответственностью "Свердловский ДОЗ", г.Екатеринбург</t>
  </si>
  <si>
    <t>6686074300</t>
  </si>
  <si>
    <t>26359528</t>
  </si>
  <si>
    <t>Общество с ограниченной ответственностью "Свет", г.Березовский</t>
  </si>
  <si>
    <t>6604013003</t>
  </si>
  <si>
    <t>14-07-2003 00:00:00</t>
  </si>
  <si>
    <t>26849559</t>
  </si>
  <si>
    <t>Общество с ограниченной ответственностью "Север Мотор", г.Екатеринбург</t>
  </si>
  <si>
    <t>6606034288</t>
  </si>
  <si>
    <t>28254696</t>
  </si>
  <si>
    <t>Общество с ограниченной ответственностью "Север", г. Волчанск</t>
  </si>
  <si>
    <t>6617022686</t>
  </si>
  <si>
    <t>11-03-2024 00:00:00</t>
  </si>
  <si>
    <t>26359649</t>
  </si>
  <si>
    <t>Общество с ограниченной ответственностью "Серовэнерго", г. Серов</t>
  </si>
  <si>
    <t>6680004730</t>
  </si>
  <si>
    <t>20-06-2007 00:00:00</t>
  </si>
  <si>
    <t>29646840</t>
  </si>
  <si>
    <t>Общество с ограниченной ответственностью "СибНА", г. Каменск-Уральский</t>
  </si>
  <si>
    <t>6612013039</t>
  </si>
  <si>
    <t>25-08-2015 00:00:00</t>
  </si>
  <si>
    <t>28951763</t>
  </si>
  <si>
    <t>Общество с ограниченной ответственностью "Системсервис", г. Екатеринбург</t>
  </si>
  <si>
    <t>6670045086</t>
  </si>
  <si>
    <t>07-04-2015 00:00:00</t>
  </si>
  <si>
    <t>28975291</t>
  </si>
  <si>
    <t>Общество с ограниченной ответственностью "Солнечное тепло", г. Екатеринбург</t>
  </si>
  <si>
    <t>6671003032</t>
  </si>
  <si>
    <t>29-05-2015 00:00:00</t>
  </si>
  <si>
    <t>27571105</t>
  </si>
  <si>
    <t>Общество с ограниченной ответственностью "Сосьва-Лес", г.Екатеринбург</t>
  </si>
  <si>
    <t>6658320970</t>
  </si>
  <si>
    <t>28512528</t>
  </si>
  <si>
    <t>Общество с ограниченной ответственностью "Стройразвитие", г. Екатеринбург</t>
  </si>
  <si>
    <t>6670179266</t>
  </si>
  <si>
    <t>09-06-2014 00:00:00</t>
  </si>
  <si>
    <t>26632548</t>
  </si>
  <si>
    <t>Общество с ограниченной ответственностью "Стройсервис-Екатеринбург", г.Екатеринбург</t>
  </si>
  <si>
    <t>6663076654</t>
  </si>
  <si>
    <t>667301001</t>
  </si>
  <si>
    <t>28176767</t>
  </si>
  <si>
    <t>Общество с ограниченной ответственностью "Стройтехнопласт", п. Арти</t>
  </si>
  <si>
    <t>6646012795</t>
  </si>
  <si>
    <t>30808520</t>
  </si>
  <si>
    <t>Общество с ограниченной ответственностью "Т Э Н"</t>
  </si>
  <si>
    <t>6660071753</t>
  </si>
  <si>
    <t>26479136</t>
  </si>
  <si>
    <t>Общество с ограниченной ответственностью "ТЕПЛОГЕНЕРИРУЮЩАЯ КОМПАНИЯ ЭНЕРГО", г.Екатеринбург</t>
  </si>
  <si>
    <t>6671275318</t>
  </si>
  <si>
    <t>25-06-2024 00:00:00</t>
  </si>
  <si>
    <t>28983605</t>
  </si>
  <si>
    <t>Общество с ограниченной ответственностью "ТЕПЛОИНВЕСТ", г. Березовский</t>
  </si>
  <si>
    <t>6678048699</t>
  </si>
  <si>
    <t>28817098</t>
  </si>
  <si>
    <t>Общество с ограниченной ответственностью "ТагилТеплоСбыт", г. Нижний Тагил</t>
  </si>
  <si>
    <t>7731438233</t>
  </si>
  <si>
    <t>08-10-2014 00:00:00</t>
  </si>
  <si>
    <t>28868851</t>
  </si>
  <si>
    <t>Общество с ограниченной ответственностью "Талицкое молоко", п. Троицкий</t>
  </si>
  <si>
    <t>6633021880</t>
  </si>
  <si>
    <t>13-01-2015 00:00:00</t>
  </si>
  <si>
    <t>30807431</t>
  </si>
  <si>
    <t>Общество с ограниченной ответственностью "ТеплоТранс", г. Каменск-Уральский</t>
  </si>
  <si>
    <t>6612049892</t>
  </si>
  <si>
    <t>28871097</t>
  </si>
  <si>
    <t>Общество с ограниченной ответственностью "Теплогарант", г. Екатеринбург</t>
  </si>
  <si>
    <t>6671375746</t>
  </si>
  <si>
    <t>16-01-2015 00:00:00</t>
  </si>
  <si>
    <t>28855866</t>
  </si>
  <si>
    <t>Общество с ограниченной ответственностью "Теплокомплекс", г. Екатеринбург</t>
  </si>
  <si>
    <t>6670368760</t>
  </si>
  <si>
    <t>10-12-2014 00:00:00</t>
  </si>
  <si>
    <t>28449582</t>
  </si>
  <si>
    <t>Общество с ограниченной ответственностью "Теплосети", р.п. Шаля</t>
  </si>
  <si>
    <t>6625034533</t>
  </si>
  <si>
    <t>662501001</t>
  </si>
  <si>
    <t>26-12-2013 00:00:00</t>
  </si>
  <si>
    <t>31319755</t>
  </si>
  <si>
    <t>Общество с ограниченной ответственностью "Теплосеть", п. Буланаш</t>
  </si>
  <si>
    <t>6677012844</t>
  </si>
  <si>
    <t>26-02-2024 00:00:00</t>
  </si>
  <si>
    <t>27583534</t>
  </si>
  <si>
    <t>Общество с ограниченной ответственностью "Теплоснаб", г.Екатеринбург</t>
  </si>
  <si>
    <t>6658390400</t>
  </si>
  <si>
    <t>30837503</t>
  </si>
  <si>
    <t>Общество с ограниченной ответственностью "Теплоснабжающая компания г. Реж", г. Реж</t>
  </si>
  <si>
    <t>6677006720</t>
  </si>
  <si>
    <t>26629932</t>
  </si>
  <si>
    <t>Общество с ограниченной ответственностью "Теплоэнергетика", п.Заря</t>
  </si>
  <si>
    <t>6601011350</t>
  </si>
  <si>
    <t>30919333</t>
  </si>
  <si>
    <t>Общество с ограниченной ответственностью "Теплоэнергетическая компания", г. Березовский</t>
  </si>
  <si>
    <t>6678082097</t>
  </si>
  <si>
    <t>28506147</t>
  </si>
  <si>
    <t>Общество с ограниченной ответственностью "Теплоэнергоснабжение", г. Екатеринбург</t>
  </si>
  <si>
    <t>6670416799</t>
  </si>
  <si>
    <t>15-05-2025 00:00:00</t>
  </si>
  <si>
    <t>28269776</t>
  </si>
  <si>
    <t>Общество с ограниченной ответственностью "ТехЦентр", г. Екатеринбург</t>
  </si>
  <si>
    <t>6678031286</t>
  </si>
  <si>
    <t>28797812</t>
  </si>
  <si>
    <t>Общество с ограниченной ответственностью "Техремстрой", г. Березовский</t>
  </si>
  <si>
    <t>6678013142</t>
  </si>
  <si>
    <t>26-08-2014 00:00:00</t>
  </si>
  <si>
    <t>27554299</t>
  </si>
  <si>
    <t>Общество с ограниченной ответственностью "Топливно-энергетический комплекс "Чкаловский", г.Екатеринбург</t>
  </si>
  <si>
    <t>6674352539</t>
  </si>
  <si>
    <t>27998540</t>
  </si>
  <si>
    <t>Общество с ограниченной ответственностью "Торговый дом "Новолялинского целлюлозно-бумажного  комбината"</t>
  </si>
  <si>
    <t>6670268942</t>
  </si>
  <si>
    <t>30394922</t>
  </si>
  <si>
    <t>Общество с ограниченной ответственностью "УК Энергия"</t>
  </si>
  <si>
    <t>6685102883</t>
  </si>
  <si>
    <t>28260836</t>
  </si>
  <si>
    <t>Общество с ограниченной ответственностью "Управляющая Компания "Мастер", г. Екатеринбург</t>
  </si>
  <si>
    <t>6670341991</t>
  </si>
  <si>
    <t>20-08-2013 00:00:00</t>
  </si>
  <si>
    <t>08-08-2025 00:00:00</t>
  </si>
  <si>
    <t>28983824</t>
  </si>
  <si>
    <t>Общество с ограниченной ответственностью "Управляющая компания "ГЛАВНЫЙ ПРОСПЕКТ", г. Екатеринбург</t>
  </si>
  <si>
    <t>6671467676</t>
  </si>
  <si>
    <t>04-08-2015 00:00:00</t>
  </si>
  <si>
    <t>26850864</t>
  </si>
  <si>
    <t>Общество с ограниченной ответственностью "Управляющая компания "Новая территория", г.Екатеринбург</t>
  </si>
  <si>
    <t>6658310965</t>
  </si>
  <si>
    <t>14-04-2008 00:00:00</t>
  </si>
  <si>
    <t>30833845</t>
  </si>
  <si>
    <t>Общество с ограниченной ответственностью "Управляющая компания "Огни Екатеринбурга"</t>
  </si>
  <si>
    <t>6685076464</t>
  </si>
  <si>
    <t>28978338</t>
  </si>
  <si>
    <t>Общество с ограниченной ответственностью "Управляющая компания "Теплокомплекс", г. Каменск-Уральский</t>
  </si>
  <si>
    <t>6612047373</t>
  </si>
  <si>
    <t>22-06-2015 00:00:00</t>
  </si>
  <si>
    <t>28505649</t>
  </si>
  <si>
    <t>Общество с ограниченной ответственностью "Управляющая компания Исеть-Транзит", г. Екатеринбург</t>
  </si>
  <si>
    <t>6658377720</t>
  </si>
  <si>
    <t>30809025</t>
  </si>
  <si>
    <t>Общество с ограниченной ответственностью "Управляющая компания Мастер-ЖКХ"</t>
  </si>
  <si>
    <t>6685071547</t>
  </si>
  <si>
    <t>26479484</t>
  </si>
  <si>
    <t>Общество с ограниченной ответственностью "Урал-Сервис", г.Екатеринбург</t>
  </si>
  <si>
    <t>6673128894</t>
  </si>
  <si>
    <t>28536992</t>
  </si>
  <si>
    <t>Общество с ограниченной ответственностью "Уралгаз", г. Екатеринбург</t>
  </si>
  <si>
    <t>6662082581</t>
  </si>
  <si>
    <t>30-06-2014 00:00:00</t>
  </si>
  <si>
    <t>26851156</t>
  </si>
  <si>
    <t>Общество с ограниченной ответственностью "Уралкотел", г.Екатеринбург</t>
  </si>
  <si>
    <t>6658369655</t>
  </si>
  <si>
    <t>30851292</t>
  </si>
  <si>
    <t>Общество с ограниченной ответственностью "Уралремстройинвест"</t>
  </si>
  <si>
    <t>6613008289</t>
  </si>
  <si>
    <t>26479070</t>
  </si>
  <si>
    <t>Общество с ограниченной ответственностью "Уралтеплоэнерго", г.Сысерть</t>
  </si>
  <si>
    <t>6652028465</t>
  </si>
  <si>
    <t>665201001</t>
  </si>
  <si>
    <t>28812659</t>
  </si>
  <si>
    <t>Общество с ограниченной ответственностью "Уральская теплоэнергетическая компания", г. Екатеринбург</t>
  </si>
  <si>
    <t>6658458150</t>
  </si>
  <si>
    <t>11-09-2014 00:00:00</t>
  </si>
  <si>
    <t>25-11-2025 00:00:00</t>
  </si>
  <si>
    <t>26631858</t>
  </si>
  <si>
    <t>Общество с ограниченной ответственностью "Уральский строительный сервис", п.Сосьва</t>
  </si>
  <si>
    <t>6632030441</t>
  </si>
  <si>
    <t>26851349</t>
  </si>
  <si>
    <t>Общество с ограниченной ответственностью "Уральский шинный завод", г.Екатеринбург</t>
  </si>
  <si>
    <t>6674134107</t>
  </si>
  <si>
    <t>28508365</t>
  </si>
  <si>
    <t>Общество с ограниченной ответственностью "Уралэнергосервис", г. Екатеринбург</t>
  </si>
  <si>
    <t>6671434198</t>
  </si>
  <si>
    <t>20-05-2014 00:00:00</t>
  </si>
  <si>
    <t>28534195</t>
  </si>
  <si>
    <t>Общество с ограниченной ответственностью "Химвода", г. Екатеринбург</t>
  </si>
  <si>
    <t>6671408705</t>
  </si>
  <si>
    <t>11-06-2014 00:00:00</t>
  </si>
  <si>
    <t>28881099</t>
  </si>
  <si>
    <t>Общество с ограниченной ответственностью "Химмаш Энерго", г. Екатеринбург</t>
  </si>
  <si>
    <t>6679059460</t>
  </si>
  <si>
    <t>04-02-2015 00:00:00</t>
  </si>
  <si>
    <t>26479607</t>
  </si>
  <si>
    <t>Общество с ограниченной ответственностью "Хладокомбинат № 3", г.Екатеринбург</t>
  </si>
  <si>
    <t>6659059688</t>
  </si>
  <si>
    <t>26322589</t>
  </si>
  <si>
    <t>Общество с ограниченной ответственностью "ЦКС-Ст", г. Екатеринбург</t>
  </si>
  <si>
    <t>6660121267</t>
  </si>
  <si>
    <t>30837517</t>
  </si>
  <si>
    <t>Общество с ограниченной ответственностью "Центр технического обслуживания", г. Екатеринбург</t>
  </si>
  <si>
    <t>6670094728</t>
  </si>
  <si>
    <t>27554304</t>
  </si>
  <si>
    <t>Общество с ограниченной ответственностью "Центр-АС", г.Екатеринбург</t>
  </si>
  <si>
    <t>6672173950</t>
  </si>
  <si>
    <t>31079555</t>
  </si>
  <si>
    <t>Общество с ограниченной ответственностью "ЭВЕР"</t>
  </si>
  <si>
    <t>6679105318</t>
  </si>
  <si>
    <t>06-09-2024 00:00:00</t>
  </si>
  <si>
    <t>26479189</t>
  </si>
  <si>
    <t>Общество с ограниченной ответственностью "Энергия", п.Привокзальный</t>
  </si>
  <si>
    <t>6640003890</t>
  </si>
  <si>
    <t>26479061</t>
  </si>
  <si>
    <t>Общество с ограниченной ответственностью "ЭнергоКомплекс", р.п.Верхнее Дуброво</t>
  </si>
  <si>
    <t>6639016573</t>
  </si>
  <si>
    <t>28264826</t>
  </si>
  <si>
    <t>Общество с ограниченной ответственностью "ЭнергоРесурс", г. Екатеринбург</t>
  </si>
  <si>
    <t>06-09-2013 00:00:00</t>
  </si>
  <si>
    <t>30852355</t>
  </si>
  <si>
    <t>Общество с ограниченной ответственностью "Энергогаз-инвест", г. Екатеринбург</t>
  </si>
  <si>
    <t>6659159241</t>
  </si>
  <si>
    <t>26631762</t>
  </si>
  <si>
    <t>Общество с ограниченной ответственностью "Энергокомплекс", г.Каменск-Уральский</t>
  </si>
  <si>
    <t>6612023260</t>
  </si>
  <si>
    <t>26479170</t>
  </si>
  <si>
    <t>Общество с ограниченной ответственностью "Энергоресурс", г.Березовский</t>
  </si>
  <si>
    <t>6604019975</t>
  </si>
  <si>
    <t>26322592</t>
  </si>
  <si>
    <t>Общество с ограниченной ответственностью "Энергоснабжающая компания", г.Екатеринбург</t>
  </si>
  <si>
    <t>6673092454</t>
  </si>
  <si>
    <t>28799546</t>
  </si>
  <si>
    <t>Общество с ограниченной ответственностью "Энергосфера", г. Асбест</t>
  </si>
  <si>
    <t>6683006239</t>
  </si>
  <si>
    <t>05-09-2014 00:00:00</t>
  </si>
  <si>
    <t>26617348</t>
  </si>
  <si>
    <t>Общество с ограниченной ответственностью "Энергоуправление", г. Асбест</t>
  </si>
  <si>
    <t>6603023425</t>
  </si>
  <si>
    <t>26322593</t>
  </si>
  <si>
    <t>Общество с ограниченной ответственностью "Юг-Энергосервис", г.Екатеринбург</t>
  </si>
  <si>
    <t>6674120383</t>
  </si>
  <si>
    <t>667401001</t>
  </si>
  <si>
    <t>17-07-2003 00:00:00</t>
  </si>
  <si>
    <t>26479385</t>
  </si>
  <si>
    <t>Общество с ограниченной ответственностью "Юшалинская теплоэнергетическая компания", п.Юшала</t>
  </si>
  <si>
    <t>6655005321</t>
  </si>
  <si>
    <t>665501001</t>
  </si>
  <si>
    <t>31183639</t>
  </si>
  <si>
    <t>Общество с ограниченной ответственностью «Газпром трансгаз Екатеринбург», г. Екатеринбург филиал Невьянское линейное производственное управление магистральных газопроводов, котельная промплощадки Невьянского ЛПУ</t>
  </si>
  <si>
    <t>662102001</t>
  </si>
  <si>
    <t>28945825</t>
  </si>
  <si>
    <t>Общество с ограниченной ответственностью «Кушвинский керамзитовый завод», г. Кушва</t>
  </si>
  <si>
    <t>6681005769</t>
  </si>
  <si>
    <t>03-02-2015 00:00:00</t>
  </si>
  <si>
    <t>31160317</t>
  </si>
  <si>
    <t>Общество с ограниченной ответственностью «ТЕПЛОЭНЕРГОКОМПЛЕКС»</t>
  </si>
  <si>
    <t>6685127969</t>
  </si>
  <si>
    <t>30826254</t>
  </si>
  <si>
    <t>Общество с ограниченной ответственностью Группа Компаний "УралЭнергоМаш", г. Екатеринбург</t>
  </si>
  <si>
    <t>6658461185</t>
  </si>
  <si>
    <t>30908938</t>
  </si>
  <si>
    <t>Общество с ограниченной ответственностью УК "Юмашев", г. Екатеринбург</t>
  </si>
  <si>
    <t>6670414390</t>
  </si>
  <si>
    <t>28812980</t>
  </si>
  <si>
    <t>Общество с ограниченной ответственностью Управляющая компания "Демидовский ключ", п. Калиново</t>
  </si>
  <si>
    <t>6621018273</t>
  </si>
  <si>
    <t>15-09-2014 00:00:00</t>
  </si>
  <si>
    <t>26359530</t>
  </si>
  <si>
    <t>Общество с ограниченной ответственностью Управляющая компания "Дом-сервис", п.Кедровка</t>
  </si>
  <si>
    <t>6604017304</t>
  </si>
  <si>
    <t>28489205</t>
  </si>
  <si>
    <t>Общество с ограниченной ответственностью Управляющая компания "Лесная", г. Екатеринбург</t>
  </si>
  <si>
    <t>6686037411</t>
  </si>
  <si>
    <t>03-03-2014 00:00:00</t>
  </si>
  <si>
    <t>30808832</t>
  </si>
  <si>
    <t>Общество с ограниченной ответственностью сельхозпредприятие "Цветы Екатеринбурга-2003"</t>
  </si>
  <si>
    <t>6679102268</t>
  </si>
  <si>
    <t>30796845</t>
  </si>
  <si>
    <t>Общество с ограниченной ответственностью управляющая компания "Теплосеть", п.Троицкий</t>
  </si>
  <si>
    <t>6633022429</t>
  </si>
  <si>
    <t>26359524</t>
  </si>
  <si>
    <t>Открытое акционерное общество "Березовский механический завод", п.Первомайский</t>
  </si>
  <si>
    <t>6604000999</t>
  </si>
  <si>
    <t>26359612</t>
  </si>
  <si>
    <t>Открытое акционерное общество "Билимбаевский завод термоизоляционных материалов", п.Билимбай</t>
  </si>
  <si>
    <t>6625001270</t>
  </si>
  <si>
    <t>05-06-1993 00:00:00</t>
  </si>
  <si>
    <t>28276691</t>
  </si>
  <si>
    <t>Открытое акционерное общество "Богдановичская генерирующая компания", г. Богданович</t>
  </si>
  <si>
    <t>6633016739</t>
  </si>
  <si>
    <t>15-10-2013 00:00:00</t>
  </si>
  <si>
    <t>09-07-2025 00:00:00</t>
  </si>
  <si>
    <t>26854019</t>
  </si>
  <si>
    <t>Открытое акционерное общество "Высокогорский горно-обогатительный комбинат", г.Нижний Тагил</t>
  </si>
  <si>
    <t>6623000708</t>
  </si>
  <si>
    <t>26359583</t>
  </si>
  <si>
    <t>Открытое акционерное общество "Гипатрон", г.Красноуфимск</t>
  </si>
  <si>
    <t>6619001995</t>
  </si>
  <si>
    <t>26322596</t>
  </si>
  <si>
    <t>Открытое акционерное общество "Завод бурового и металлургического оборудования", г.Екатеринбург</t>
  </si>
  <si>
    <t>6659000860</t>
  </si>
  <si>
    <t>18-11-2024 00:00:00</t>
  </si>
  <si>
    <t>26359781</t>
  </si>
  <si>
    <t>Открытое акционерное общество "Каменск-Уральский литейный завод", г.Каменск-Уральский</t>
  </si>
  <si>
    <t>6666000100</t>
  </si>
  <si>
    <t>26322604</t>
  </si>
  <si>
    <t>Открытое акционерное общество "Монетный трактороремонтный завод", п. Монетный</t>
  </si>
  <si>
    <t>6604000406</t>
  </si>
  <si>
    <t>26479642</t>
  </si>
  <si>
    <t>Открытое акционерное общество "Насосный завод", г.Екатеринбург</t>
  </si>
  <si>
    <t>6664006272</t>
  </si>
  <si>
    <t>26479538</t>
  </si>
  <si>
    <t>Открытое акционерное общество "Научно-исследовательский и проектный институт обогащения и механической обработки полезных ископаемых "Уралмеханобр", г.Екатеринбург</t>
  </si>
  <si>
    <t>6661000466</t>
  </si>
  <si>
    <t>26809885</t>
  </si>
  <si>
    <t>Открытое акционерное общество "Объединенные электротехнические заводы" Камышловский электротехнический завод - филиал ОАО "ЭЛТЕЗА", г.Камышлов</t>
  </si>
  <si>
    <t>7716523950</t>
  </si>
  <si>
    <t>661302001</t>
  </si>
  <si>
    <t>26479462</t>
  </si>
  <si>
    <t>Открытое акционерное общество "Российские железные дороги" Свердловская железная дорога - филиал ОАО "РЖД", г.Екатеринбург</t>
  </si>
  <si>
    <t>665902006</t>
  </si>
  <si>
    <t>26551244</t>
  </si>
  <si>
    <t>Открытое акционерное общество "Российские железные дороги" структурное подразделение "Дирекция по тепловодоснабжению" Горьковской железной дороги - филиала ОАО "РЖД", г.Нижний Новгород</t>
  </si>
  <si>
    <t>661931001</t>
  </si>
  <si>
    <t>26359652</t>
  </si>
  <si>
    <t>Открытое акционерное общество "Санаторий "Курьи", с.Курьи</t>
  </si>
  <si>
    <t>6633022147</t>
  </si>
  <si>
    <t>26-06-2001 00:00:00</t>
  </si>
  <si>
    <t>29-01-2024 00:00:00</t>
  </si>
  <si>
    <t>28068320</t>
  </si>
  <si>
    <t>Открытое акционерное общество "Свердловский завод трансформаторов тока", г. Екатеринбург</t>
  </si>
  <si>
    <t>6658017928</t>
  </si>
  <si>
    <t>26479480</t>
  </si>
  <si>
    <t>Открытое акционерное общество "Свердловский комбинат хлебопродуктов", г.Екатеринбург</t>
  </si>
  <si>
    <t>6662001134</t>
  </si>
  <si>
    <t>26479182</t>
  </si>
  <si>
    <t>Открытое акционерное общество "Святогор", г.Красноуральск</t>
  </si>
  <si>
    <t>6618000220</t>
  </si>
  <si>
    <t>26359651</t>
  </si>
  <si>
    <t>Открытое акционерное общество "Сухоложский огнеупорный завод", г.Сухой Лог</t>
  </si>
  <si>
    <t>6633000665</t>
  </si>
  <si>
    <t>26479579</t>
  </si>
  <si>
    <t>Открытое акционерное общество "Торгмаш", г.Екатеринбург</t>
  </si>
  <si>
    <t>6663023846</t>
  </si>
  <si>
    <t>26479653</t>
  </si>
  <si>
    <t>Открытое акционерное общество "Трансагентство", г.Екатеринбург</t>
  </si>
  <si>
    <t>6662020994</t>
  </si>
  <si>
    <t>26359712</t>
  </si>
  <si>
    <t>Открытое акционерное общество "Уральская фольга", г.Михайловск</t>
  </si>
  <si>
    <t>6646010043</t>
  </si>
  <si>
    <t>26359614</t>
  </si>
  <si>
    <t>Открытое акционерное общество "Уральский трубный завод", г.Первоуральск</t>
  </si>
  <si>
    <t>6625005042</t>
  </si>
  <si>
    <t>26851228</t>
  </si>
  <si>
    <t>Открытое акционерное общество "Цветмет", г. Екатеринбург</t>
  </si>
  <si>
    <t>6659005731</t>
  </si>
  <si>
    <t>26479231</t>
  </si>
  <si>
    <t>Открытое акционерное общество "Энергозапчасть", г.Красноуральск</t>
  </si>
  <si>
    <t>6618000484</t>
  </si>
  <si>
    <t>661801001</t>
  </si>
  <si>
    <t>11-04-2024 00:00:00</t>
  </si>
  <si>
    <t>26359772</t>
  </si>
  <si>
    <t>Открытое акционерное общество Промышленно-транспортная компания "Свердловскстройтранс", г.Екатеринбург</t>
  </si>
  <si>
    <t>6659008764</t>
  </si>
  <si>
    <t>665301001</t>
  </si>
  <si>
    <t>26359782</t>
  </si>
  <si>
    <t>Открытое акционерное общество Уральский завод электрических соединителей "Исеть", г.Каменск-Уральский</t>
  </si>
  <si>
    <t>6666003380</t>
  </si>
  <si>
    <t>26853991</t>
  </si>
  <si>
    <t>ПАО "ЕВРАЗ" филиал НТМК</t>
  </si>
  <si>
    <t>6623000680</t>
  </si>
  <si>
    <t>662343001</t>
  </si>
  <si>
    <t>26322598</t>
  </si>
  <si>
    <t>ПАО "Каменск-Уральский металлургический завод", г.Каменск-Уральский</t>
  </si>
  <si>
    <t>6665002150</t>
  </si>
  <si>
    <t>26357500</t>
  </si>
  <si>
    <t>ПАО "Новолипецкий металлургический комбинат"</t>
  </si>
  <si>
    <t>4823006703</t>
  </si>
  <si>
    <t>482301001</t>
  </si>
  <si>
    <t>26823128</t>
  </si>
  <si>
    <t>ПАО "ЭЛ5-Энерго"</t>
  </si>
  <si>
    <t>6671156423</t>
  </si>
  <si>
    <t>26359618</t>
  </si>
  <si>
    <t>Первоуральское муниципальное унитарное предприятие "Производственное жилищно-коммунальное управление поселка Динас", г.Первоуральск</t>
  </si>
  <si>
    <t>6625019239</t>
  </si>
  <si>
    <t>17-09-1997 00:00:00</t>
  </si>
  <si>
    <t>19-12-2024 00:00:00</t>
  </si>
  <si>
    <t>26479655</t>
  </si>
  <si>
    <t>Первоуральское муниципальное унитарное предприятие "Производственное объединение жилищно-коммунального хозяйства", г.Первоуральск</t>
  </si>
  <si>
    <t>6625002820</t>
  </si>
  <si>
    <t>26359546</t>
  </si>
  <si>
    <t>Публичное акционерное общество "Корпорация ВСМПО-АВИСМА", г. Верхняя Салда</t>
  </si>
  <si>
    <t>6607000556</t>
  </si>
  <si>
    <t>18-02-1993 00:00:00</t>
  </si>
  <si>
    <t>26479325</t>
  </si>
  <si>
    <t>Публичное акционерное общество "Машиностроительный завод имени М.И.Калинина, г.Екатеринбург", г.Екатеринбург</t>
  </si>
  <si>
    <t>6663003800</t>
  </si>
  <si>
    <t>31-05-1994 00:00:00</t>
  </si>
  <si>
    <t>26359642</t>
  </si>
  <si>
    <t>Публичное акционерное общество "Надеждинский металлургический завод", г.Серов</t>
  </si>
  <si>
    <t>6632004667</t>
  </si>
  <si>
    <t>10-11-2002 00:00:00</t>
  </si>
  <si>
    <t>28980669</t>
  </si>
  <si>
    <t>Публичное акционерное общество "Т Плюс", Красногорский район Московской области</t>
  </si>
  <si>
    <t>6315376946</t>
  </si>
  <si>
    <t>502401001</t>
  </si>
  <si>
    <t>08-07-2015 00:00:00</t>
  </si>
  <si>
    <t>26481694</t>
  </si>
  <si>
    <t>Публичное акционерное общество "Уралхимпласт", г.Нижний Тагил</t>
  </si>
  <si>
    <t>6623005777</t>
  </si>
  <si>
    <t>23-06-2010 00:00:00</t>
  </si>
  <si>
    <t>26479526</t>
  </si>
  <si>
    <t>Публичное акционерное общество "Уральский завод резиновых технических изделий", г.Екатеринбург</t>
  </si>
  <si>
    <t>6664002550</t>
  </si>
  <si>
    <t>26479496</t>
  </si>
  <si>
    <t>Публичное акционерное общество "ЭЛ5-Энерго" - филиал Рефтинская ГРЭС</t>
  </si>
  <si>
    <t>660302001</t>
  </si>
  <si>
    <t>26481177</t>
  </si>
  <si>
    <t>Публичное акционерное общество "ЭЛ5-Энерго" - филиал Среднеуральская ГРЭС</t>
  </si>
  <si>
    <t>27-10-2004 00:00:00</t>
  </si>
  <si>
    <t>26479518</t>
  </si>
  <si>
    <t>Публичное акционерное общество междугородной и международной электрической связи "Ростелеком" Екатеринбургский филиал, г. Екатеринбург</t>
  </si>
  <si>
    <t>7707049388</t>
  </si>
  <si>
    <t>РЕГИОНАЛЬНАЯ ЭНЕРГЕТИЧЕСКАЯ КОМИССИЯ СВЕРДЛОВСКОЙ ОБЛАСТИ</t>
  </si>
  <si>
    <t>6671113500</t>
  </si>
  <si>
    <t>26359696</t>
  </si>
  <si>
    <t>Сельскохозяйственный производственный кооператив "Килачевский", с.Килачевское</t>
  </si>
  <si>
    <t>6642001087</t>
  </si>
  <si>
    <t>31-12-1992 00:00:00</t>
  </si>
  <si>
    <t>26359736</t>
  </si>
  <si>
    <t>Сысертское районное потребительское общество, г.Арамиль</t>
  </si>
  <si>
    <t>6652001079</t>
  </si>
  <si>
    <t>26479130</t>
  </si>
  <si>
    <t>Товарищество собственников жилья "Аквамарин", г.Екатеринбург</t>
  </si>
  <si>
    <t>6673088955</t>
  </si>
  <si>
    <t>27902720</t>
  </si>
  <si>
    <t>Товарищество собственников жилья "Малаховский", г. Екатеринбург</t>
  </si>
  <si>
    <t>6672130185</t>
  </si>
  <si>
    <t>26479383</t>
  </si>
  <si>
    <t>Товарищество собственников жилья "Мамина-Сибиряка, 126", г.Екатеринбург</t>
  </si>
  <si>
    <t>6672201083</t>
  </si>
  <si>
    <t>26479229</t>
  </si>
  <si>
    <t>Товарищество собственников жилья "Энергия", г.Екатеринбург</t>
  </si>
  <si>
    <t>6673170600</t>
  </si>
  <si>
    <t>31775887</t>
  </si>
  <si>
    <t>Товарищество собственников жилья «Де Геннин»</t>
  </si>
  <si>
    <t>6678091172</t>
  </si>
  <si>
    <t>26360340</t>
  </si>
  <si>
    <t>Урайское УМН Акционерное общество "Транснефть - Сибирь" АК "Транснефть"</t>
  </si>
  <si>
    <t>7201000726</t>
  </si>
  <si>
    <t>860602001</t>
  </si>
  <si>
    <t>26479203</t>
  </si>
  <si>
    <t>Уральский технический институт связи и информатики (филиал) Государственного бюджетного образовательного учреждения высшего образования "Сибирский государственный университет телекоммуникаций и информатики", г.Екатеринбург</t>
  </si>
  <si>
    <t>5405101327</t>
  </si>
  <si>
    <t>665802001</t>
  </si>
  <si>
    <t>24-11-1999 00:00:00</t>
  </si>
  <si>
    <t>26322574</t>
  </si>
  <si>
    <t>ФГАОУ ВО "Уральский федеральный университет имени первого Президента России Б.Н. Ельцина", г.Екатеринбург</t>
  </si>
  <si>
    <t>6660003190</t>
  </si>
  <si>
    <t>31434735</t>
  </si>
  <si>
    <t>ФГБОУ ВО "Уральский государственный лесотехнический университет" (город Екатеринбург)</t>
  </si>
  <si>
    <t>6662000973</t>
  </si>
  <si>
    <t>28543783</t>
  </si>
  <si>
    <t>ФГКОУ ВО "Институт Федеральной службы безопасности Российской Федерации (г. Екатеринбург)", г. Екатеринбург</t>
  </si>
  <si>
    <t>6672155091</t>
  </si>
  <si>
    <t>01-07-2014 00:00:00</t>
  </si>
  <si>
    <t>30919862</t>
  </si>
  <si>
    <t>ФКУ "Уральское окружное управление материально-технического снабжения Министерства внутренних дел Российской Федерации"</t>
  </si>
  <si>
    <t>6661014645</t>
  </si>
  <si>
    <t>26479132</t>
  </si>
  <si>
    <t>Федеральное бюджетное учреждение "Следственный изолятор № 2 Главного управления Федеральной службы исполнения наказаний по Свердловской области", г.Ирбит</t>
  </si>
  <si>
    <t>6611001337</t>
  </si>
  <si>
    <t>661130001</t>
  </si>
  <si>
    <t>26479243</t>
  </si>
  <si>
    <t>Федеральное государственное бюджетное образовательное учреждение высшего профессионального образования "Уральский государственный университет путей сообщения", г.Екатеринбург</t>
  </si>
  <si>
    <t>6659014366</t>
  </si>
  <si>
    <t>30808617</t>
  </si>
  <si>
    <t>Федеральное государственное бюджетное учреждение науки Институт геофизики им. Ю.П. Булашевича Уральского отделения Российской академии наук, г. Екатеринбург</t>
  </si>
  <si>
    <t>6661000392</t>
  </si>
  <si>
    <t>31482664</t>
  </si>
  <si>
    <t>Федеральное государственное казенное образовательное учреждение высшего образования «Уральский юридический институт Министерства внутренних дел Российской Федерации»</t>
  </si>
  <si>
    <t>6663032216</t>
  </si>
  <si>
    <t>26479486</t>
  </si>
  <si>
    <t>Федеральное государственное унитарное предприятие "Комбинат "Электрохимприбор", г.Лесной</t>
  </si>
  <si>
    <t>6630002336</t>
  </si>
  <si>
    <t>18-02-2010 00:00:00</t>
  </si>
  <si>
    <t>26479554</t>
  </si>
  <si>
    <t>Федеральное государственное унитарное предприятие "Производственное объединение "Октябрь", г.Каменск-Уральский</t>
  </si>
  <si>
    <t>6612001971</t>
  </si>
  <si>
    <t>26479476</t>
  </si>
  <si>
    <t>Федеральное казенное учреждение "Исправительная колония № 26 с особыми условиями хозяйственной деятельности ГУФСИН России по Свердловской области", г.Тавда</t>
  </si>
  <si>
    <t>6634006878</t>
  </si>
  <si>
    <t>28969248</t>
  </si>
  <si>
    <t>Федеральное казенное учреждение "Уральское окружное управление материально-технического снабжения Министерства внутренних дел Российской Федерации", г. Екатеринбург</t>
  </si>
  <si>
    <t>22-05-2015 00:00:00</t>
  </si>
  <si>
    <t>26479164</t>
  </si>
  <si>
    <t>Федеральное казенное учреждение Исправительная колония № 53 ГУФСИН России по Свердловской области, г.Верхотурье</t>
  </si>
  <si>
    <t>6640001980</t>
  </si>
  <si>
    <t>28951102</t>
  </si>
  <si>
    <t>Филиал "Свердловский" ПАО "Т Плюс"</t>
  </si>
  <si>
    <t>667143001</t>
  </si>
  <si>
    <t>01-04-2015 00:00:00</t>
  </si>
  <si>
    <t>26322674</t>
  </si>
  <si>
    <t>Филиал АО "РУСАЛ Урал" в Каменске-Уральском "Объединенная компания РУСАЛ Уральский алюминиевый завод", город Каменск-Уральский</t>
  </si>
  <si>
    <t>661202001</t>
  </si>
  <si>
    <t>26322647</t>
  </si>
  <si>
    <t>Филиал АО "РУСАЛ Урал" в Краснотурьинске "Объединенная компания РУСАЛ Богословский алюминиевый завод", город Краснотурьинск</t>
  </si>
  <si>
    <t>29-11-1996 00:00:00</t>
  </si>
  <si>
    <t>31459042</t>
  </si>
  <si>
    <t>Филиал АО "Регионгаз-инвест" в МО г. Нижний Тагил</t>
  </si>
  <si>
    <t>09-03-2005 00:00:00</t>
  </si>
  <si>
    <t>30914574</t>
  </si>
  <si>
    <t>Филиал ФГБУ "ЦЖКУ" МИНОБОРОНЫ РОССИИ (по ЦВО)</t>
  </si>
  <si>
    <t>7729314745</t>
  </si>
  <si>
    <t>667043001</t>
  </si>
  <si>
    <t>26798561</t>
  </si>
  <si>
    <t>Филиал открытого акционерного общества "ЕВРАЗ Нижнетагильский металлургический комбинат" Нижнесалдинский металлургический завод, г.Нижняя Салда</t>
  </si>
  <si>
    <t>662203001</t>
  </si>
  <si>
    <t>26479647</t>
  </si>
  <si>
    <t>Центральный банк Российской Федерации Уральское Главное управление Центрального банка Российской Федерации, г. Екатеринбург</t>
  </si>
  <si>
    <t>7702235133</t>
  </si>
  <si>
    <t>667145008</t>
  </si>
  <si>
    <t>30959087</t>
  </si>
  <si>
    <t>ООО "УЖК "Территория-Запад", г.Екатеринбург</t>
  </si>
  <si>
    <t>26766241</t>
  </si>
  <si>
    <t>АО "ВСК", г.Екатеринбург</t>
  </si>
  <si>
    <t>7709740495</t>
  </si>
  <si>
    <t>31246223</t>
  </si>
  <si>
    <t>АО "НПО "МИКРОГЕН"</t>
  </si>
  <si>
    <t>7722422237</t>
  </si>
  <si>
    <t>772201001</t>
  </si>
  <si>
    <t>26479168</t>
  </si>
  <si>
    <t>Акционерное общество "Агрофирма "Патруши", с.Патруши</t>
  </si>
  <si>
    <t>6652018883</t>
  </si>
  <si>
    <t>26481258</t>
  </si>
  <si>
    <t>Акционерное общество "Водоканал Каменск-Уральский", г.Каменск-Уральский</t>
  </si>
  <si>
    <t>6612019640</t>
  </si>
  <si>
    <t>26480998</t>
  </si>
  <si>
    <t>Акционерное общество "Водоканал", г.Асбест</t>
  </si>
  <si>
    <t>6603017615</t>
  </si>
  <si>
    <t>05-04-2005 00:00:00</t>
  </si>
  <si>
    <t>26359783</t>
  </si>
  <si>
    <t>Акционерное общество "Каменск-Уральский завод по обработке цветных металлов", г.Каменск-Уральский</t>
  </si>
  <si>
    <t>6666003414</t>
  </si>
  <si>
    <t>20-11-1992 00:00:00</t>
  </si>
  <si>
    <t>28424919</t>
  </si>
  <si>
    <t>Акционерное общество "Предприятие водопроводно-канализационного хозяйства Свердловской области"</t>
  </si>
  <si>
    <t>6670290930</t>
  </si>
  <si>
    <t>08-11-2013 00:00:00</t>
  </si>
  <si>
    <t>26850742</t>
  </si>
  <si>
    <t>Акционерное общество "Синарский трубный завод", г. Каменск-Уральский</t>
  </si>
  <si>
    <t>6612000551</t>
  </si>
  <si>
    <t>26359655</t>
  </si>
  <si>
    <t>Акционерное общество "Совхоз "Сухоложский", с.Курьи</t>
  </si>
  <si>
    <t>6633024433</t>
  </si>
  <si>
    <t>10-02-2003 00:00:00</t>
  </si>
  <si>
    <t>27711808</t>
  </si>
  <si>
    <t>Государственное бюджетное образовательное учреждение среднего профессионального образования Свердловской области "Каменск-Уральский агропромышленный техникум"</t>
  </si>
  <si>
    <t>6643004108</t>
  </si>
  <si>
    <t>26481110</t>
  </si>
  <si>
    <t>Екатеринбургское муниципальное унитарное предприятие водопроводно-канализационного хозяйства (МУП "Водоканал"), г.Екатеринбург</t>
  </si>
  <si>
    <t>6608001915</t>
  </si>
  <si>
    <t>09-07-1993 00:00:00</t>
  </si>
  <si>
    <t>31477562</t>
  </si>
  <si>
    <t>ИП Осипов Р.Н.</t>
  </si>
  <si>
    <t>661304676132</t>
  </si>
  <si>
    <t>27570170</t>
  </si>
  <si>
    <t>Индивидуальный предприниматель Ведерников Игорь Геннадьевич, г.Первоуральск</t>
  </si>
  <si>
    <t>662500461417</t>
  </si>
  <si>
    <t>05-04-2000 00:00:00</t>
  </si>
  <si>
    <t>26763298</t>
  </si>
  <si>
    <t>Колхоз им. Ленина</t>
  </si>
  <si>
    <t>6642000083</t>
  </si>
  <si>
    <t>31041487</t>
  </si>
  <si>
    <t>МБУ "Эксплуатационно-хозяйственное управление Сосьвинского муниципального округа", р.п. Сосьва</t>
  </si>
  <si>
    <t>6680004554</t>
  </si>
  <si>
    <t>31582072</t>
  </si>
  <si>
    <t>МКП "РОСТ</t>
  </si>
  <si>
    <t>6633029576</t>
  </si>
  <si>
    <t>31475269</t>
  </si>
  <si>
    <t>МКУ "Сети"</t>
  </si>
  <si>
    <t>6681011297</t>
  </si>
  <si>
    <t>18-06-2025 00:00:00</t>
  </si>
  <si>
    <t>31803257</t>
  </si>
  <si>
    <t>МКУ "УТТО ОМС ТСП и ПУ"</t>
  </si>
  <si>
    <t>6676004470</t>
  </si>
  <si>
    <t>31857761</t>
  </si>
  <si>
    <t>МКУ "Управление ЖКХ и обеспечения деятельности ОМС МО Дегтярск СО"</t>
  </si>
  <si>
    <t>6627008070</t>
  </si>
  <si>
    <t>01-06-2025 00:00:00</t>
  </si>
  <si>
    <t>31601247</t>
  </si>
  <si>
    <t>МКУ Ачитского муниципального округа "Служба по работе с населением "Совет"</t>
  </si>
  <si>
    <t>6619026037</t>
  </si>
  <si>
    <t>31679555</t>
  </si>
  <si>
    <t>МКУ Кушвинского муниципального округа "Коммунальные сети"</t>
  </si>
  <si>
    <t>6681013505</t>
  </si>
  <si>
    <t>31738710</t>
  </si>
  <si>
    <t>МУП "Водоканал  г. Верхний Тагил"</t>
  </si>
  <si>
    <t>6682022397</t>
  </si>
  <si>
    <t>28941377</t>
  </si>
  <si>
    <t>МУП "Водоканал"</t>
  </si>
  <si>
    <t>6633022877</t>
  </si>
  <si>
    <t>11-03-2015 00:00:00</t>
  </si>
  <si>
    <t>31762114</t>
  </si>
  <si>
    <t>МУП "Водоснабжение КГО"</t>
  </si>
  <si>
    <t>6612059330</t>
  </si>
  <si>
    <t>31349055</t>
  </si>
  <si>
    <t>МУП "Водоснабжение" Белоярского городского округа</t>
  </si>
  <si>
    <t>6683016043</t>
  </si>
  <si>
    <t>31750451</t>
  </si>
  <si>
    <t>МУП "Городские коммунальные системы муниципального округа Нижняя Салда"</t>
  </si>
  <si>
    <t>6623145171</t>
  </si>
  <si>
    <t>31020925</t>
  </si>
  <si>
    <t>МУП "ЖКХ пос.Буланаш"</t>
  </si>
  <si>
    <t>6677011181</t>
  </si>
  <si>
    <t>31563944</t>
  </si>
  <si>
    <t>МУП "Коммунальный комплекс"</t>
  </si>
  <si>
    <t>6617028977</t>
  </si>
  <si>
    <t>31689406</t>
  </si>
  <si>
    <t>МУП "Свободный Водоканал" ГО ЗАТО Свободный</t>
  </si>
  <si>
    <t>6623143142</t>
  </si>
  <si>
    <t>31528709</t>
  </si>
  <si>
    <t>МУП "Север"</t>
  </si>
  <si>
    <t>6617028783</t>
  </si>
  <si>
    <t>31655842</t>
  </si>
  <si>
    <t>МУП "Североуральский Водоканал"</t>
  </si>
  <si>
    <t>6617029515</t>
  </si>
  <si>
    <t>31568772</t>
  </si>
  <si>
    <t>МУП «Водоснабжающая компания»</t>
  </si>
  <si>
    <t>6633029600</t>
  </si>
  <si>
    <t>31639190</t>
  </si>
  <si>
    <t>МУП «Среднеуральское водопроводно-канализационное хозяйство»</t>
  </si>
  <si>
    <t>6686140730</t>
  </si>
  <si>
    <t>31508666</t>
  </si>
  <si>
    <t>МУП АМО "ВОДОКАНАЛ"</t>
  </si>
  <si>
    <t>6619026615</t>
  </si>
  <si>
    <t>31316652</t>
  </si>
  <si>
    <t>МУП ГО Верхотурский "Гарант"</t>
  </si>
  <si>
    <t>6680008460</t>
  </si>
  <si>
    <t>31480207</t>
  </si>
  <si>
    <t>МУП ГО Заречный «Единый город»</t>
  </si>
  <si>
    <t>6683005884</t>
  </si>
  <si>
    <t>28128823</t>
  </si>
  <si>
    <t>МУП ГО город Ирбит "Водоканал-сервис"</t>
  </si>
  <si>
    <t>6676001656</t>
  </si>
  <si>
    <t>31388521</t>
  </si>
  <si>
    <t>МУП Кушвинского городского округа "Водоканал"</t>
  </si>
  <si>
    <t>6681010092</t>
  </si>
  <si>
    <t>31762197</t>
  </si>
  <si>
    <t>МУП РМО "Реж-водоканал"</t>
  </si>
  <si>
    <t>6677018518</t>
  </si>
  <si>
    <t>31558158</t>
  </si>
  <si>
    <t>МУП ШМО «Шалинское водохозяйство»</t>
  </si>
  <si>
    <t>6684041042</t>
  </si>
  <si>
    <t>30842428</t>
  </si>
  <si>
    <t>Муниципальное автономное учреждение "Детский оздоровительный комплекс "Звёздный" имени В.Г. Удовенко, п. Леневка</t>
  </si>
  <si>
    <t>6623064959</t>
  </si>
  <si>
    <t>30796082</t>
  </si>
  <si>
    <t>Муниципальное предприятие "Приозёрный" Невьянского муниципального округа</t>
  </si>
  <si>
    <t>6682009903</t>
  </si>
  <si>
    <t>28106566</t>
  </si>
  <si>
    <t>Муниципальное унитарное предприятие "Алапаевский горводоканал", г. Алапаевск</t>
  </si>
  <si>
    <t>6677002959</t>
  </si>
  <si>
    <t>27666399</t>
  </si>
  <si>
    <t>Муниципальное унитарное предприятие "Водоканал Камышлов"</t>
  </si>
  <si>
    <t>6633018655</t>
  </si>
  <si>
    <t>17-12-2025 00:00:00</t>
  </si>
  <si>
    <t>26481215</t>
  </si>
  <si>
    <t>Муниципальное унитарное предприятие "Водоканал г.Михайловск", г.Михайловск</t>
  </si>
  <si>
    <t>6646014619</t>
  </si>
  <si>
    <t>22-07-2008 00:00:00</t>
  </si>
  <si>
    <t>27768176</t>
  </si>
  <si>
    <t>Муниципальное унитарное предприятие "Водоканал", п. Сосьва</t>
  </si>
  <si>
    <t>6680000493</t>
  </si>
  <si>
    <t>05-07-2024 00:00:00</t>
  </si>
  <si>
    <t>26481197</t>
  </si>
  <si>
    <t>Муниципальное унитарное предприятие "Водопроводно-канализационного хозяйства" городского округа Верхняя Пышма, г. Верхняя Пышма</t>
  </si>
  <si>
    <t>6606011940</t>
  </si>
  <si>
    <t>31-03-1998 00:00:00</t>
  </si>
  <si>
    <t>26481036</t>
  </si>
  <si>
    <t>Муниципальное унитарное предприятие "Горкомсети"  МО Сухой Лог</t>
  </si>
  <si>
    <t>6633012854</t>
  </si>
  <si>
    <t>31-05-2007 00:00:00</t>
  </si>
  <si>
    <t>26382688</t>
  </si>
  <si>
    <t>Муниципальное унитарное предприятие "Горкомхоз" МО "город Красноуфимск", г.Красноуфимск</t>
  </si>
  <si>
    <t>6619008310</t>
  </si>
  <si>
    <t>17-01-2003 00:00:00</t>
  </si>
  <si>
    <t>26481112</t>
  </si>
  <si>
    <t>Муниципальное унитарное предприятие "ЖКХ-Манчаж", с. Манчаж</t>
  </si>
  <si>
    <t>6646013453</t>
  </si>
  <si>
    <t>24-05-2024 00:00:00</t>
  </si>
  <si>
    <t>27811327</t>
  </si>
  <si>
    <t>Муниципальное унитарное предприятие "Муниципальная управляющая компания городского округа Красноуральск", г. Красноуральск</t>
  </si>
  <si>
    <t>6620016876</t>
  </si>
  <si>
    <t>03-10-2011 00:00:00</t>
  </si>
  <si>
    <t>06-02-2025 00:00:00</t>
  </si>
  <si>
    <t>27823487</t>
  </si>
  <si>
    <t>Муниципальное унитарное предприятие "Невьянский водоканал" Невьянского муниципального округа, г. Невьянск</t>
  </si>
  <si>
    <t>6682001206</t>
  </si>
  <si>
    <t>28891382</t>
  </si>
  <si>
    <t>Муниципальное унитарное предприятие "Пригородная управляющая компания", с. Покровское</t>
  </si>
  <si>
    <t>6623094664</t>
  </si>
  <si>
    <t>12-02-2015 00:00:00</t>
  </si>
  <si>
    <t>26-04-2024 00:00:00</t>
  </si>
  <si>
    <t>26648012</t>
  </si>
  <si>
    <t>Муниципальное унитарное предприятие "Режевское водопроводно-канализационное предприятие", г. Реж</t>
  </si>
  <si>
    <t>6628016211</t>
  </si>
  <si>
    <t>31603858</t>
  </si>
  <si>
    <t>Муниципальное унитарное предприятие «Красноуральское водоснабжающее предприятие»</t>
  </si>
  <si>
    <t>6618002643</t>
  </si>
  <si>
    <t>31193937</t>
  </si>
  <si>
    <t>Муниципальное унитарное предприятие «Полевская специализированная компания» Полевского муниципального округа Свердловской области</t>
  </si>
  <si>
    <t>6626009378</t>
  </si>
  <si>
    <t>26481096</t>
  </si>
  <si>
    <t>Муниципальное унитарное предприятие Березовское водо-канализационное хозяйство "Водоканал", г.Березовский</t>
  </si>
  <si>
    <t>6604017216</t>
  </si>
  <si>
    <t>25-07-2006 00:00:00</t>
  </si>
  <si>
    <t>31269520</t>
  </si>
  <si>
    <t>Муниципальное унитарное предприятие Нижнетуринского муниципального округа "Искра", г. Нижняя Тура</t>
  </si>
  <si>
    <t>6681009925</t>
  </si>
  <si>
    <t>26481139</t>
  </si>
  <si>
    <t>Муниципальное унитарное предприятие Новоуральского ГО "Водопроводно-канализационное хозяйство", г. Новоуральск</t>
  </si>
  <si>
    <t>6629007749</t>
  </si>
  <si>
    <t>10-12-2002 00:00:00</t>
  </si>
  <si>
    <t>26481168</t>
  </si>
  <si>
    <t>Муниципальное унитарное предприятие Пышминского городского округа "Водоканалсервис", р.п.Пышма</t>
  </si>
  <si>
    <t>6649004009</t>
  </si>
  <si>
    <t>28791848</t>
  </si>
  <si>
    <t>Муниципальное унитарное предприятие Талицкого муниципального округа "Единый водоканал", г. Талица</t>
  </si>
  <si>
    <t>6633021351</t>
  </si>
  <si>
    <t>31-07-2014 00:00:00</t>
  </si>
  <si>
    <t>28830192</t>
  </si>
  <si>
    <t>Муниципальное унитарное предприятие городского округа Заречный "Теплоснабжение", г. Заречный</t>
  </si>
  <si>
    <t>6683002019</t>
  </si>
  <si>
    <t>03-12-2014 00:00:00</t>
  </si>
  <si>
    <t>24-09-2024 00:00:00</t>
  </si>
  <si>
    <t>28149803</t>
  </si>
  <si>
    <t>Муниципальное унитарное предприятие жилищно-коммунального хозяйства "Водоканал", г. Туринск</t>
  </si>
  <si>
    <t>6676001670</t>
  </si>
  <si>
    <t>26479195</t>
  </si>
  <si>
    <t>Муниципальное унитарное предприятие жилищно-коммунального хозяйства "Техник", п.Юшала</t>
  </si>
  <si>
    <t>6655003187</t>
  </si>
  <si>
    <t>30982643</t>
  </si>
  <si>
    <t>ООО "АВТ Плюс", г. Екатеринбург</t>
  </si>
  <si>
    <t>6685131147</t>
  </si>
  <si>
    <t>31239809</t>
  </si>
  <si>
    <t>ООО "Инфраструктурные решения - город Лесной", г. Лесной</t>
  </si>
  <si>
    <t>6681010060</t>
  </si>
  <si>
    <t>30994593</t>
  </si>
  <si>
    <t>ООО "Паритет", с. Нижняя Синячиха</t>
  </si>
  <si>
    <t>6601010325</t>
  </si>
  <si>
    <t>31641092</t>
  </si>
  <si>
    <t>ООО "Первоуральский"</t>
  </si>
  <si>
    <t>6684041028</t>
  </si>
  <si>
    <t>31738415</t>
  </si>
  <si>
    <t>ООО "Промышленные инновации"</t>
  </si>
  <si>
    <t>7727373294</t>
  </si>
  <si>
    <t>31750548</t>
  </si>
  <si>
    <t>ООО "РусЭнергоГарант"</t>
  </si>
  <si>
    <t>6678066553</t>
  </si>
  <si>
    <t>31316593</t>
  </si>
  <si>
    <t>ООО "Система"</t>
  </si>
  <si>
    <t>6685160162</t>
  </si>
  <si>
    <t>31529061</t>
  </si>
  <si>
    <t>ООО "Терра Груп"</t>
  </si>
  <si>
    <t>6658244536</t>
  </si>
  <si>
    <t>31433047</t>
  </si>
  <si>
    <t>ООО "Управляющая компания "Николин ключ"</t>
  </si>
  <si>
    <t>6672359507</t>
  </si>
  <si>
    <t>30947664</t>
  </si>
  <si>
    <t>ООО «ВК «Солнечный»</t>
  </si>
  <si>
    <t>6671023920</t>
  </si>
  <si>
    <t>30418894</t>
  </si>
  <si>
    <t>Общество с ограниченной отвественностью "Союз Инвест" г. Екатеринбург</t>
  </si>
  <si>
    <t>6673247203</t>
  </si>
  <si>
    <t>30833791</t>
  </si>
  <si>
    <t>Общество с ограниченной ответственностью "АКВА-РЕСУРС", г. Екатеринбург</t>
  </si>
  <si>
    <t>6679093302</t>
  </si>
  <si>
    <t>26631938</t>
  </si>
  <si>
    <t>Общество с ограниченной ответственностью "Агрофирма "Импульс", с.Шухруповское</t>
  </si>
  <si>
    <t>6656008477</t>
  </si>
  <si>
    <t>665601001</t>
  </si>
  <si>
    <t>27-04-2006 00:00:00</t>
  </si>
  <si>
    <t>26480996</t>
  </si>
  <si>
    <t>Общество с ограниченной ответственностью "Аква-сервис", п.Кедровка</t>
  </si>
  <si>
    <t>6604024527</t>
  </si>
  <si>
    <t>30474783</t>
  </si>
  <si>
    <t>Общество с ограниченной ответственностью "АкваКаскад", г.Екатеринбург</t>
  </si>
  <si>
    <t>6671455818</t>
  </si>
  <si>
    <t>28421431</t>
  </si>
  <si>
    <t>Общество с ограниченной ответственностью "БуланашКомплекс", п. Буланаш</t>
  </si>
  <si>
    <t>6658221120</t>
  </si>
  <si>
    <t>660201001</t>
  </si>
  <si>
    <t>22-10-2013 00:00:00</t>
  </si>
  <si>
    <t>26481211</t>
  </si>
  <si>
    <t>Общество с ограниченной ответственностью "ВИЗ-Сталь", г.Екатеринбург</t>
  </si>
  <si>
    <t>6658084667</t>
  </si>
  <si>
    <t>28955483</t>
  </si>
  <si>
    <t>Общество с ограниченной ответственностью "Водоканал-Ирбит", г. Ирбит</t>
  </si>
  <si>
    <t>6676003950</t>
  </si>
  <si>
    <t>23-04-2015 00:00:00</t>
  </si>
  <si>
    <t>27-03-2024 00:00:00</t>
  </si>
  <si>
    <t>26479536</t>
  </si>
  <si>
    <t>Общество с ограниченной ответственностью "Водоканал-НТ", г.Нижний Тагил</t>
  </si>
  <si>
    <t>6623034200</t>
  </si>
  <si>
    <t>13-09-2006 00:00:00</t>
  </si>
  <si>
    <t>28492104</t>
  </si>
  <si>
    <t>Общество с ограниченной ответственностью "Водолей", г. Кушва</t>
  </si>
  <si>
    <t>6681003994</t>
  </si>
  <si>
    <t>13-03-2014 00:00:00</t>
  </si>
  <si>
    <t>13-12-2024 00:00:00</t>
  </si>
  <si>
    <t>26578181</t>
  </si>
  <si>
    <t>Общество с ограниченной ответственностью "Газпром трансгаз Екатеринбург", г.Екатеринбург филиал Свердловское управление по эксплуатации зданий и сооружений</t>
  </si>
  <si>
    <t>667002001</t>
  </si>
  <si>
    <t>29-06-1999 00:00:00</t>
  </si>
  <si>
    <t>28012314</t>
  </si>
  <si>
    <t>Общество с ограниченной ответственностью "Городская ТеплоЭнергоКомпания", г. Екатеринбург</t>
  </si>
  <si>
    <t>6670187789</t>
  </si>
  <si>
    <t>25-10-2007 00:00:00</t>
  </si>
  <si>
    <t>30424947</t>
  </si>
  <si>
    <t>Общество с ограниченной ответственностью "Комсервис", г. Екатеринбург</t>
  </si>
  <si>
    <t>6679075504</t>
  </si>
  <si>
    <t>28966654</t>
  </si>
  <si>
    <t>Общество с ограниченной ответственностью "Новолялинский целлюлозно-бумажный комбинат", г. Новая Ляля</t>
  </si>
  <si>
    <t>6680005195</t>
  </si>
  <si>
    <t>31319165</t>
  </si>
  <si>
    <t>Общество с ограниченной ответственностью "РСК ИЛАН"</t>
  </si>
  <si>
    <t>6633027233</t>
  </si>
  <si>
    <t>19-06-2019 00:00:00</t>
  </si>
  <si>
    <t>06-05-2024 00:00:00</t>
  </si>
  <si>
    <t>26481185</t>
  </si>
  <si>
    <t>Общество с ограниченной ответственностью "Тепловодоканал", г.Среднеуральск</t>
  </si>
  <si>
    <t>6606022123</t>
  </si>
  <si>
    <t>09-02-2006 00:00:00</t>
  </si>
  <si>
    <t>26851341</t>
  </si>
  <si>
    <t>Общество с ограниченной ответственностью "Триумф", г. Екатеринбург</t>
  </si>
  <si>
    <t>6671458946</t>
  </si>
  <si>
    <t>18-04-2003 00:00:00</t>
  </si>
  <si>
    <t>28941771</t>
  </si>
  <si>
    <t>Общество с ограниченной ответственностью "Чистая вода", г. Полевской</t>
  </si>
  <si>
    <t>6626021840</t>
  </si>
  <si>
    <t>13-03-2015 00:00:00</t>
  </si>
  <si>
    <t>28016272</t>
  </si>
  <si>
    <t>Общество с ограниченной ответственностью "Энергетик ИС", г. Нижняя Тура</t>
  </si>
  <si>
    <t>6681000111</t>
  </si>
  <si>
    <t>05-02-2025 00:00:00</t>
  </si>
  <si>
    <t>28814531</t>
  </si>
  <si>
    <t>Общество с ограниченной ответственностью Дочернее сельскохозяйственное предприятие "Совхоз Богословский", г. Краснотурьинск</t>
  </si>
  <si>
    <t>6617007053</t>
  </si>
  <si>
    <t>18-09-2014 00:00:00</t>
  </si>
  <si>
    <t>27580797</t>
  </si>
  <si>
    <t>Открытое акционерное общество "Линде Уралтехгаз", г. Екатеринбург</t>
  </si>
  <si>
    <t>6659010266</t>
  </si>
  <si>
    <t>26322673</t>
  </si>
  <si>
    <t>Открытое акционерное общество "Севуралбокситруда", г.Североуральск</t>
  </si>
  <si>
    <t>6631001159</t>
  </si>
  <si>
    <t>26481262</t>
  </si>
  <si>
    <t>Первоуральское производственное муниципальное унитарное предприятие "Водоканал", г.Первоуральск</t>
  </si>
  <si>
    <t>6625018355</t>
  </si>
  <si>
    <t>22-09-1997 00:00:00</t>
  </si>
  <si>
    <t>27583222</t>
  </si>
  <si>
    <t>Сельскохозяйственный производственный кооператив "Большеутинский", с. Большой Ут</t>
  </si>
  <si>
    <t>6637000176</t>
  </si>
  <si>
    <t>663701001</t>
  </si>
  <si>
    <t>26631758</t>
  </si>
  <si>
    <t>Сельскохозяйственный производственный кооператив "Завет Ильича", д.Бердюгина</t>
  </si>
  <si>
    <t>6642000365</t>
  </si>
  <si>
    <t>26763272</t>
  </si>
  <si>
    <t>Сельскохозяйственный производственный кооператив "Колхоз "Дружба", д.Речкалова</t>
  </si>
  <si>
    <t>6642000541</t>
  </si>
  <si>
    <t>16-06-2000 00:00:00</t>
  </si>
  <si>
    <t>26631902</t>
  </si>
  <si>
    <t>Сельскохозяйственный производственный кооператив "Колхоз имени Кирова", с.Черемыш</t>
  </si>
  <si>
    <t>6649000251</t>
  </si>
  <si>
    <t>27579144</t>
  </si>
  <si>
    <t>Сельскохозяйственный производственный кооператив "Объединение "Уральская здравница", г.Екатеринбург</t>
  </si>
  <si>
    <t>6660018206</t>
  </si>
  <si>
    <t>26481175</t>
  </si>
  <si>
    <t>Сельскохозяйственный производственный кооператив "Пламя", с.Невьянское</t>
  </si>
  <si>
    <t>6635001015</t>
  </si>
  <si>
    <t>26631750</t>
  </si>
  <si>
    <t>Сельскохозяйственный производственный кооператив "Пригородное", п.Спутник</t>
  </si>
  <si>
    <t>6611009022</t>
  </si>
  <si>
    <t>26850837</t>
  </si>
  <si>
    <t>Сельскохозяйственный производственный кооператив "Путиловский", с.Останино</t>
  </si>
  <si>
    <t>6635000614</t>
  </si>
  <si>
    <t>26631756</t>
  </si>
  <si>
    <t>Сельскохозяйственный производственный кооператив им. Жукова, д.Б.Кочевка</t>
  </si>
  <si>
    <t>6642000076</t>
  </si>
  <si>
    <t>26481256</t>
  </si>
  <si>
    <t>Унитарное муниципальное предприятие "Водоканал" муниципального округа Ревда, г.Ревда</t>
  </si>
  <si>
    <t>6627012077</t>
  </si>
  <si>
    <t>09-06-2000 00:00:00</t>
  </si>
  <si>
    <t>26481074</t>
  </si>
  <si>
    <t>Филиал РТРС "Свердловский ОРТПЦ"</t>
  </si>
  <si>
    <t>7717127211</t>
  </si>
  <si>
    <t>665843001</t>
  </si>
  <si>
    <t>27782333</t>
  </si>
  <si>
    <t>Акционерное общество "Полевской металлофурнитурный завод", г.Полевской</t>
  </si>
  <si>
    <t>6626000978</t>
  </si>
  <si>
    <t>29-06-1993 00:00:00</t>
  </si>
  <si>
    <t>26631922</t>
  </si>
  <si>
    <t>Акционерное общество "Уралгидромаш", г.Сысерть</t>
  </si>
  <si>
    <t>6652028306</t>
  </si>
  <si>
    <t>28090447</t>
  </si>
  <si>
    <t>Акционерное общество племенной птицеводческий завод "Свердловский", с. Кашино</t>
  </si>
  <si>
    <t>6652021822</t>
  </si>
  <si>
    <t>26632466</t>
  </si>
  <si>
    <t>Государственное автономное учреждение здравоохранения Свердловской области "Областной специализированный центр медицинской реабилитации "Озеро Чусовское", п.Чусовское озеро</t>
  </si>
  <si>
    <t>6658342646</t>
  </si>
  <si>
    <t>30-04-2009 00:00:00</t>
  </si>
  <si>
    <t>26481704</t>
  </si>
  <si>
    <t>Закрытое акционерное общество "Пассажирская автоколонна", г.Ревда</t>
  </si>
  <si>
    <t>6627010009</t>
  </si>
  <si>
    <t>31232245</t>
  </si>
  <si>
    <t>МБУ "Водоотведение и искусственные сооружения"</t>
  </si>
  <si>
    <t>6672279114</t>
  </si>
  <si>
    <t>31432616</t>
  </si>
  <si>
    <t>МУП "Белоярскспецавтотранс"</t>
  </si>
  <si>
    <t>6683001576</t>
  </si>
  <si>
    <t>13-01-2025 00:00:00</t>
  </si>
  <si>
    <t>31535140</t>
  </si>
  <si>
    <t>МУП "Водоотведение" Белоярский городской округ</t>
  </si>
  <si>
    <t>6683018241</t>
  </si>
  <si>
    <t>31348366</t>
  </si>
  <si>
    <t>МУП НГО «Сток»</t>
  </si>
  <si>
    <t>6680008809</t>
  </si>
  <si>
    <t>31838578</t>
  </si>
  <si>
    <t>МУП ТМО "Водоотведение"</t>
  </si>
  <si>
    <t>6683023883</t>
  </si>
  <si>
    <t>20-02-2025 00:00:00</t>
  </si>
  <si>
    <t>31421309</t>
  </si>
  <si>
    <t>МУП Талицкого городского округа "Единая управляющая компания ТГО"</t>
  </si>
  <si>
    <t>6633023599</t>
  </si>
  <si>
    <t>02-09-2024 00:00:00</t>
  </si>
  <si>
    <t>31357312</t>
  </si>
  <si>
    <t>ООО "АМБ-групп"</t>
  </si>
  <si>
    <t>6639016140</t>
  </si>
  <si>
    <t>31765759</t>
  </si>
  <si>
    <t>ООО "ЕУК ТГО"</t>
  </si>
  <si>
    <t>6683022992</t>
  </si>
  <si>
    <t>31474246</t>
  </si>
  <si>
    <t>ООО "РадексСтоун Технолоджи"</t>
  </si>
  <si>
    <t>6685137935</t>
  </si>
  <si>
    <t>31336317</t>
  </si>
  <si>
    <t>ООО «Талводоканал»</t>
  </si>
  <si>
    <t>6633027392</t>
  </si>
  <si>
    <t>28466278</t>
  </si>
  <si>
    <t>Общество с ограниченной отвественностью "Урал Процесс Инжиниринг Компания", г. Екатеринбург</t>
  </si>
  <si>
    <t>6661102242</t>
  </si>
  <si>
    <t>03-02-2014 00:00:00</t>
  </si>
  <si>
    <t>28857572</t>
  </si>
  <si>
    <t>Общество с ограниченной ответственностью "Богдановичские очистные сооружения", г. Богданович</t>
  </si>
  <si>
    <t>6633022676</t>
  </si>
  <si>
    <t>15-12-2014 00:00:00</t>
  </si>
  <si>
    <t>26479516</t>
  </si>
  <si>
    <t>Общество с ограниченной ответственностью "Коммунально-тепловые Сети", г. Ирбит</t>
  </si>
  <si>
    <t>6611010660</t>
  </si>
  <si>
    <t>26481231</t>
  </si>
  <si>
    <t>Общество с ограниченной ответственностью "Нижнетагильская птицефабрика", с.Покровское</t>
  </si>
  <si>
    <t>6623015077</t>
  </si>
  <si>
    <t>30356026</t>
  </si>
  <si>
    <t>Общество с ограниченной ответственностью "Прогресс", г.Артемовский</t>
  </si>
  <si>
    <t>6677008372</t>
  </si>
  <si>
    <t>26631752</t>
  </si>
  <si>
    <t>Общество с ограниченной ответственностью "Резерв", г.Ирбит</t>
  </si>
  <si>
    <t>6611012755</t>
  </si>
  <si>
    <t>27975987</t>
  </si>
  <si>
    <t>Общество с ограниченной ответственностью "Сигнал", г. Серов</t>
  </si>
  <si>
    <t>6680000038</t>
  </si>
  <si>
    <t>13-09-2011 00:00:00</t>
  </si>
  <si>
    <t>28063309</t>
  </si>
  <si>
    <t>Общество с ограниченной ответственностью "Тавдинский фанерно-плитный комбинат", г. Тавда</t>
  </si>
  <si>
    <t>6676001007</t>
  </si>
  <si>
    <t>28857561</t>
  </si>
  <si>
    <t>Общество с ограниченной ответственностью "Уральская водопромышленная компания", г. Екатеринбург</t>
  </si>
  <si>
    <t>6670396528</t>
  </si>
  <si>
    <t>30848274</t>
  </si>
  <si>
    <t>Общество с ограниченной ответственностью "Уральские локомотивы", г. Верхняя Пышма</t>
  </si>
  <si>
    <t>6606033929</t>
  </si>
  <si>
    <t>28877860</t>
  </si>
  <si>
    <t>Общество с ограниченной ответственностью "Экология", г. Артемовский</t>
  </si>
  <si>
    <t>6633011829</t>
  </si>
  <si>
    <t>30-01-2015 00:00:00</t>
  </si>
  <si>
    <t>30848607</t>
  </si>
  <si>
    <t>Общество с ограниченной ответственностью «Промливнесток+»</t>
  </si>
  <si>
    <t>6685113980</t>
  </si>
  <si>
    <t>28156467</t>
  </si>
  <si>
    <t>Федеральное казенное учреждение "Колония-поселение № 59 ГУФСИН по Свердловской области", г. Каменск-Уральский</t>
  </si>
  <si>
    <t>6610001197</t>
  </si>
  <si>
    <t>26-11-2025 00:00:00</t>
  </si>
  <si>
    <t>27554243</t>
  </si>
  <si>
    <t>Частное учреждение "Санаторий-профилакторий "Леневка", п.Леневка</t>
  </si>
  <si>
    <t>6669012262</t>
  </si>
  <si>
    <t>666901001</t>
  </si>
  <si>
    <t>31774040</t>
  </si>
  <si>
    <t>АО "Спецавтобаза"</t>
  </si>
  <si>
    <t>6658006355</t>
  </si>
  <si>
    <t>26382680</t>
  </si>
  <si>
    <t>Акционерное общество "Горвнешблагоустройство", г.Каменск-Уральский</t>
  </si>
  <si>
    <t>6612019658</t>
  </si>
  <si>
    <t>26382675</t>
  </si>
  <si>
    <t>Екатеринбургское муниципальное унитарное предприятие "Спецавтобаза", г.Екатеринбург</t>
  </si>
  <si>
    <t>6608003655</t>
  </si>
  <si>
    <t>26-11-2024 00:00:00</t>
  </si>
  <si>
    <t>26382676</t>
  </si>
  <si>
    <t>Индивидуальный предприниматель Костенко Владимир Викторович, г.Заречный</t>
  </si>
  <si>
    <t>660900028596</t>
  </si>
  <si>
    <t>31768579</t>
  </si>
  <si>
    <t>МБУ "Чистый город", г.Красноуфимск</t>
  </si>
  <si>
    <t>6684047005</t>
  </si>
  <si>
    <t>28502776</t>
  </si>
  <si>
    <t>Муниципальное бюджетное учреждение "Муниципальный заказчик"</t>
  </si>
  <si>
    <t>6620015826</t>
  </si>
  <si>
    <t>23-04-2014 00:00:00</t>
  </si>
  <si>
    <t>28967903</t>
  </si>
  <si>
    <t>Муниципальное бюджетное учреждение "Служба Организации Благоустройства и Развития" Муниципального образования р.п. Атиг, п. Атиг</t>
  </si>
  <si>
    <t>6619016159</t>
  </si>
  <si>
    <t>15-05-2015 00:00:00</t>
  </si>
  <si>
    <t>28176778</t>
  </si>
  <si>
    <t>Муниципальное бюджетное учреждение "Управление хозяйством Невьянского городского округа", г. Невьянск</t>
  </si>
  <si>
    <t>6621010299</t>
  </si>
  <si>
    <t>26382671</t>
  </si>
  <si>
    <t>Муниципальное казенное предприятие "Вторресурсы" Асбестовского городского округа, г.Асбест</t>
  </si>
  <si>
    <t>6603013392</t>
  </si>
  <si>
    <t>17-09-2024 00:00:00</t>
  </si>
  <si>
    <t>26382709</t>
  </si>
  <si>
    <t>Муниципальное предприятие "Серовавтодор", г.Серов</t>
  </si>
  <si>
    <t>6632003575</t>
  </si>
  <si>
    <t>663201001</t>
  </si>
  <si>
    <t>26-09-2024 00:00:00</t>
  </si>
  <si>
    <t>28119594</t>
  </si>
  <si>
    <t>Муниципальное унитарное предприятие "Благоустройство", г. Богданович</t>
  </si>
  <si>
    <t>6605007940</t>
  </si>
  <si>
    <t>660501001</t>
  </si>
  <si>
    <t>09-10-2024 00:00:00</t>
  </si>
  <si>
    <t>26631796</t>
  </si>
  <si>
    <t>Муниципальное унитарное предприятие "Волчанский автоэлектротранспорт", г.Волчанск</t>
  </si>
  <si>
    <t>6614003692</t>
  </si>
  <si>
    <t>27567744</t>
  </si>
  <si>
    <t>Муниципальное унитарное предприятие "Голана", п.Пелым</t>
  </si>
  <si>
    <t>6610003050</t>
  </si>
  <si>
    <t>661001001</t>
  </si>
  <si>
    <t>26382710</t>
  </si>
  <si>
    <t>Муниципальное унитарное предприятие "Горкомхоз", г.Сухой Лог</t>
  </si>
  <si>
    <t>6633008760</t>
  </si>
  <si>
    <t>28535922</t>
  </si>
  <si>
    <t>Муниципальное унитарное предприятие "Ивдельское пассажирское автотранспортное предприятие", г. Ивдель</t>
  </si>
  <si>
    <t>6610000122</t>
  </si>
  <si>
    <t>24-06-2014 00:00:00</t>
  </si>
  <si>
    <t>30-07-2024 00:00:00</t>
  </si>
  <si>
    <t>26382706</t>
  </si>
  <si>
    <t>Муниципальное унитарное предприятие "Комбинат благоустройства", г.Лесной</t>
  </si>
  <si>
    <t>6630000138</t>
  </si>
  <si>
    <t>26648972</t>
  </si>
  <si>
    <t>Муниципальное унитарное предприятие "Нива", г. Новоуральск</t>
  </si>
  <si>
    <t>6629010950</t>
  </si>
  <si>
    <t>26382670</t>
  </si>
  <si>
    <t>Муниципальное унитарное предприятие "Производственный трест жилищно-коммунального хозяйства" городского округа Рефтинский, п.Рефтинский</t>
  </si>
  <si>
    <t>6603010391</t>
  </si>
  <si>
    <t>26382705</t>
  </si>
  <si>
    <t>Муниципальное унитарное предприятие "Ритуал" г. Новоуральск</t>
  </si>
  <si>
    <t>6629015450</t>
  </si>
  <si>
    <t>06-08-2024 00:00:00</t>
  </si>
  <si>
    <t>26631732</t>
  </si>
  <si>
    <t>Муниципальное унитарное предприятие "Чистый город", г.Нижняя Салда</t>
  </si>
  <si>
    <t>6607013160</t>
  </si>
  <si>
    <t>26631848</t>
  </si>
  <si>
    <t>Муниципальное унитарное предприятие "Чистый город", г.Реж</t>
  </si>
  <si>
    <t>6628015426</t>
  </si>
  <si>
    <t>26648621</t>
  </si>
  <si>
    <t>Муниципальное унитарное предприятие Артинского городского округа "Уют-Сервис", п.Арти</t>
  </si>
  <si>
    <t>6646016574</t>
  </si>
  <si>
    <t>17-07-2024 00:00:00</t>
  </si>
  <si>
    <t>26631812</t>
  </si>
  <si>
    <t>Муниципальное унитарное предприятие городского округа Красноуфимск "Чистый город", г.Красноуфимск</t>
  </si>
  <si>
    <t>6619013535</t>
  </si>
  <si>
    <t>10-10-2024 00:00:00</t>
  </si>
  <si>
    <t>31524744</t>
  </si>
  <si>
    <t>ООО "ВТОРСБЫТ"</t>
  </si>
  <si>
    <t>6670487768</t>
  </si>
  <si>
    <t>31696506</t>
  </si>
  <si>
    <t>ООО "Вывоз отходов"</t>
  </si>
  <si>
    <t>1660098160</t>
  </si>
  <si>
    <t>31752281</t>
  </si>
  <si>
    <t>ООО "КомТранс"</t>
  </si>
  <si>
    <t>6623071201</t>
  </si>
  <si>
    <t>31096007</t>
  </si>
  <si>
    <t>ООО "Компания "Рифей"</t>
  </si>
  <si>
    <t>7204189710</t>
  </si>
  <si>
    <t>31697776</t>
  </si>
  <si>
    <t>ООО "Орион"</t>
  </si>
  <si>
    <t>6949110336</t>
  </si>
  <si>
    <t>30920163</t>
  </si>
  <si>
    <t>ООО "ПМ Технология", г.Екатеринбург</t>
  </si>
  <si>
    <t>6685033397</t>
  </si>
  <si>
    <t>31696224</t>
  </si>
  <si>
    <t>ООО "ППР компания"</t>
  </si>
  <si>
    <t>6671062782</t>
  </si>
  <si>
    <t>31438633</t>
  </si>
  <si>
    <t>ООО "Сухоложский полигон"</t>
  </si>
  <si>
    <t>6678102339</t>
  </si>
  <si>
    <t>31699943</t>
  </si>
  <si>
    <t>ООО "ТКО-сервис"</t>
  </si>
  <si>
    <t>7203440391</t>
  </si>
  <si>
    <t>31691117</t>
  </si>
  <si>
    <t>ООО "ТРАНССЕРВИС"</t>
  </si>
  <si>
    <t>6674322774</t>
  </si>
  <si>
    <t>31750700</t>
  </si>
  <si>
    <t>ООО "ТагилСпецТранс"</t>
  </si>
  <si>
    <t>6623091293</t>
  </si>
  <si>
    <t>30989599</t>
  </si>
  <si>
    <t>ООО "Уралвторма", г. Екатеринбург</t>
  </si>
  <si>
    <t>6671007380</t>
  </si>
  <si>
    <t>31764735</t>
  </si>
  <si>
    <t>ООО "Уют-сервис"</t>
  </si>
  <si>
    <t>6684046523</t>
  </si>
  <si>
    <t>31775012</t>
  </si>
  <si>
    <t>ООО "Чистый город"</t>
  </si>
  <si>
    <t>6677019053</t>
  </si>
  <si>
    <t>31711048</t>
  </si>
  <si>
    <t>ООО "ЭКО-Регул"</t>
  </si>
  <si>
    <t>6684032175</t>
  </si>
  <si>
    <t>31841713</t>
  </si>
  <si>
    <t>ООО "ЭкоПарк"</t>
  </si>
  <si>
    <t>6685223743</t>
  </si>
  <si>
    <t>31765150</t>
  </si>
  <si>
    <t>ООО "Экополигон-Н"</t>
  </si>
  <si>
    <t>6686161899</t>
  </si>
  <si>
    <t>31050240</t>
  </si>
  <si>
    <t>ООО "Экос"</t>
  </si>
  <si>
    <t>6679002760</t>
  </si>
  <si>
    <t>31892099</t>
  </si>
  <si>
    <t>ООО "Экотехнопарк Верхнепышминский"</t>
  </si>
  <si>
    <t>6686157839</t>
  </si>
  <si>
    <t>31226941</t>
  </si>
  <si>
    <t>ООО "Экотехнопарк"</t>
  </si>
  <si>
    <t>6671082732</t>
  </si>
  <si>
    <t>31698319</t>
  </si>
  <si>
    <t>ООО "Экотехпром"</t>
  </si>
  <si>
    <t>6684010894</t>
  </si>
  <si>
    <t>31696510</t>
  </si>
  <si>
    <t>ООО "Экотрансгруз"</t>
  </si>
  <si>
    <t>6678076110</t>
  </si>
  <si>
    <t>31559662</t>
  </si>
  <si>
    <t>ООО «Экологические системы»</t>
  </si>
  <si>
    <t>6671109455</t>
  </si>
  <si>
    <t>26482523</t>
  </si>
  <si>
    <t>Общество с ограниченной ответственностью "Алапаевский полигон", г.Алапаевск</t>
  </si>
  <si>
    <t>6601014168</t>
  </si>
  <si>
    <t>11-12-2025 00:00:00</t>
  </si>
  <si>
    <t>26382689</t>
  </si>
  <si>
    <t>Общество с ограниченной ответственностью "Благоустройство", г.Кушва</t>
  </si>
  <si>
    <t>6620009036</t>
  </si>
  <si>
    <t>26382700</t>
  </si>
  <si>
    <t>Общество с ограниченной ответственностью "Возрождение", г.Полевской</t>
  </si>
  <si>
    <t>6626005711</t>
  </si>
  <si>
    <t>26382701</t>
  </si>
  <si>
    <t>Общество с ограниченной ответственностью "Горкомхоз", г.Ревда</t>
  </si>
  <si>
    <t>6627012172</t>
  </si>
  <si>
    <t>26481921</t>
  </si>
  <si>
    <t>Общество с ограниченной ответственностью "Камышловские объединенные экологические системы", г.Камышлов</t>
  </si>
  <si>
    <t>6613009187</t>
  </si>
  <si>
    <t>28156349</t>
  </si>
  <si>
    <t>Общество с ограниченной ответственностью "НТЦ Экотехпром", г. Екатеринбург</t>
  </si>
  <si>
    <t>6672291312</t>
  </si>
  <si>
    <t>26481923</t>
  </si>
  <si>
    <t>Общество с ограниченной ответственностью "Поток", г.Качканар</t>
  </si>
  <si>
    <t>6615000704</t>
  </si>
  <si>
    <t>661501001</t>
  </si>
  <si>
    <t>26824072</t>
  </si>
  <si>
    <t>Общество с ограниченной ответственностью "Поток-II", п.Черноисточинск</t>
  </si>
  <si>
    <t>6623019963</t>
  </si>
  <si>
    <t>30335427</t>
  </si>
  <si>
    <t>Общество с ограниченной ответственностью "Промэко", г. Ирбит</t>
  </si>
  <si>
    <t>6678034470</t>
  </si>
  <si>
    <t>27820220</t>
  </si>
  <si>
    <t>Общество с ограниченной ответственностью "Спецтехника", г. Нижняя Тура</t>
  </si>
  <si>
    <t>6615013277</t>
  </si>
  <si>
    <t>28-04-2025 00:00:00</t>
  </si>
  <si>
    <t>30867015</t>
  </si>
  <si>
    <t>Общество с ограниченной ответственностью "ТБО "Экосервис", г. Первоуральск</t>
  </si>
  <si>
    <t>6684021751</t>
  </si>
  <si>
    <t>26382695</t>
  </si>
  <si>
    <t>Общество с ограниченной ответственностью "Тагилспецтранс", г.Нижний Тагил</t>
  </si>
  <si>
    <t>6623025445</t>
  </si>
  <si>
    <t>26631900</t>
  </si>
  <si>
    <t>Общество с ограниченной ответственностью "Управляющая компания "ПИК-Сервис", г.Новая Ляля</t>
  </si>
  <si>
    <t>6647004701</t>
  </si>
  <si>
    <t>664701001</t>
  </si>
  <si>
    <t>30359255</t>
  </si>
  <si>
    <t>Общество с ограниченной ответственностью "Урал-Сот Плюс", г.Березовский</t>
  </si>
  <si>
    <t>6678034488</t>
  </si>
  <si>
    <t>26648961</t>
  </si>
  <si>
    <t>Общество с ограниченной ответственностью "Утилис", г.Новоуральск</t>
  </si>
  <si>
    <t>6629004265</t>
  </si>
  <si>
    <t>30912504</t>
  </si>
  <si>
    <t>Общество с ограниченной ответственностью "ЦГС", г. Нижний Тагил</t>
  </si>
  <si>
    <t>6668020768</t>
  </si>
  <si>
    <t>26631946</t>
  </si>
  <si>
    <t>Общество с ограниченной ответственностью "Центр Клиентских Услуг", г.Артемовский</t>
  </si>
  <si>
    <t>6602012068</t>
  </si>
  <si>
    <t>26631877</t>
  </si>
  <si>
    <t>Общество с ограниченной ответственностью "Чистый город", г.Тавда</t>
  </si>
  <si>
    <t>6634011758</t>
  </si>
  <si>
    <t>26481930</t>
  </si>
  <si>
    <t>Общество с ограниченной ответственностью "Экосервис", г.Михайловск</t>
  </si>
  <si>
    <t>6646010420</t>
  </si>
  <si>
    <t>26382694</t>
  </si>
  <si>
    <t>Общество с ограниченной ответственностью "Элис", г.Нижний Тагил</t>
  </si>
  <si>
    <t>6623013778</t>
  </si>
  <si>
    <t>26850769</t>
  </si>
  <si>
    <t>Общество с ограниченной ответственностью "Энергия", г.Качканар</t>
  </si>
  <si>
    <t>6615012611</t>
  </si>
  <si>
    <t>31091790</t>
  </si>
  <si>
    <t>Общество с ограниченной ответственностью «Утилизация медицинских и промышленных отходов», п. Рассоха</t>
  </si>
  <si>
    <t>6658190312</t>
  </si>
  <si>
    <t>NSRF</t>
  </si>
  <si>
    <t>MR_NAME</t>
  </si>
  <si>
    <t>OKTMO_MR_NAME</t>
  </si>
  <si>
    <t>MO_NAME</t>
  </si>
  <si>
    <t>OKTMO_NAME</t>
  </si>
  <si>
    <t>TYPE</t>
  </si>
  <si>
    <t>MR_ID</t>
  </si>
  <si>
    <t>Алапаевское</t>
  </si>
  <si>
    <t>65537000</t>
  </si>
  <si>
    <t>муниципальный округ</t>
  </si>
  <si>
    <t>Арамильский городской округ</t>
  </si>
  <si>
    <t>65729000</t>
  </si>
  <si>
    <t>городской округ</t>
  </si>
  <si>
    <t>Артемовский</t>
  </si>
  <si>
    <t>65502000</t>
  </si>
  <si>
    <t>Артемовский городской округ</t>
  </si>
  <si>
    <t>65703000</t>
  </si>
  <si>
    <t>Артинский</t>
  </si>
  <si>
    <t>65503000</t>
  </si>
  <si>
    <t>Артинский городской округ</t>
  </si>
  <si>
    <t>65704000</t>
  </si>
  <si>
    <t>Асбестовский</t>
  </si>
  <si>
    <t>65504000</t>
  </si>
  <si>
    <t>Асбестовский городской округ</t>
  </si>
  <si>
    <t>65730000</t>
  </si>
  <si>
    <t>Ачитский</t>
  </si>
  <si>
    <t>65505000</t>
  </si>
  <si>
    <t>Ачитский городской округ</t>
  </si>
  <si>
    <t>65705000</t>
  </si>
  <si>
    <t>Байкаловский муниципальный район</t>
  </si>
  <si>
    <t>65608000</t>
  </si>
  <si>
    <t>Баженовское сельское поселение</t>
  </si>
  <si>
    <t>65608405</t>
  </si>
  <si>
    <t>сельское поселение</t>
  </si>
  <si>
    <t>муниципальный район</t>
  </si>
  <si>
    <t>Байкаловское сельское поселение</t>
  </si>
  <si>
    <t>65608406</t>
  </si>
  <si>
    <t>Краснополянское сельское поселение</t>
  </si>
  <si>
    <t>65608425</t>
  </si>
  <si>
    <t>Белоярский</t>
  </si>
  <si>
    <t>65506000</t>
  </si>
  <si>
    <t>Белоярский городской округ</t>
  </si>
  <si>
    <t>65706000</t>
  </si>
  <si>
    <t>Березовский</t>
  </si>
  <si>
    <t>65507000</t>
  </si>
  <si>
    <t>Березовский городской округ</t>
  </si>
  <si>
    <t>65731000</t>
  </si>
  <si>
    <t>Бисертский</t>
  </si>
  <si>
    <t>65508000</t>
  </si>
  <si>
    <t>Бисертский городской округ</t>
  </si>
  <si>
    <t>65759000</t>
  </si>
  <si>
    <t>Богданович</t>
  </si>
  <si>
    <t>65514000</t>
  </si>
  <si>
    <t>Верхнесалдинский</t>
  </si>
  <si>
    <t>65509000</t>
  </si>
  <si>
    <t>Верхнесалдинский городской округ</t>
  </si>
  <si>
    <t>65708000</t>
  </si>
  <si>
    <t>Верхний Тагил</t>
  </si>
  <si>
    <t>65515000</t>
  </si>
  <si>
    <t>Верхотурский</t>
  </si>
  <si>
    <t>65516000</t>
  </si>
  <si>
    <t>Волчанский</t>
  </si>
  <si>
    <t>65510000</t>
  </si>
  <si>
    <t>Волчанский городской округ</t>
  </si>
  <si>
    <t>65735000</t>
  </si>
  <si>
    <t>Гаринский</t>
  </si>
  <si>
    <t>65511000</t>
  </si>
  <si>
    <t>Гаринский городской округ</t>
  </si>
  <si>
    <t>65710000</t>
  </si>
  <si>
    <t>Горноуральский</t>
  </si>
  <si>
    <t>65512000</t>
  </si>
  <si>
    <t>Горноуральский городской округ</t>
  </si>
  <si>
    <t>65717000</t>
  </si>
  <si>
    <t>Городской округ "Город Лесной"</t>
  </si>
  <si>
    <t>65749000</t>
  </si>
  <si>
    <t>Дегтярск</t>
  </si>
  <si>
    <t>65517000</t>
  </si>
  <si>
    <t>Заречный</t>
  </si>
  <si>
    <t>65518000</t>
  </si>
  <si>
    <t>Ивдельский</t>
  </si>
  <si>
    <t>65529000</t>
  </si>
  <si>
    <t>Ивдельский городской округ</t>
  </si>
  <si>
    <t>65738000</t>
  </si>
  <si>
    <t>Ирбитский</t>
  </si>
  <si>
    <t>65530000</t>
  </si>
  <si>
    <t>Ирбитское муниципальное образование</t>
  </si>
  <si>
    <t>65711000</t>
  </si>
  <si>
    <t>Каменский</t>
  </si>
  <si>
    <t>65531000</t>
  </si>
  <si>
    <t>Каменский городской округ</t>
  </si>
  <si>
    <t>65712000</t>
  </si>
  <si>
    <t>Камышловский городской округ</t>
  </si>
  <si>
    <t>65741000</t>
  </si>
  <si>
    <t>Карпинск</t>
  </si>
  <si>
    <t>65519000</t>
  </si>
  <si>
    <t>Качканарский</t>
  </si>
  <si>
    <t>65532000</t>
  </si>
  <si>
    <t>Качканарский городской округ</t>
  </si>
  <si>
    <t>65743000</t>
  </si>
  <si>
    <t>Кировградский</t>
  </si>
  <si>
    <t>65533000</t>
  </si>
  <si>
    <t>Кировградский городской округ</t>
  </si>
  <si>
    <t>65744000</t>
  </si>
  <si>
    <t>Краснотурьинск</t>
  </si>
  <si>
    <t>65520000</t>
  </si>
  <si>
    <t>Красноуральск</t>
  </si>
  <si>
    <t>65521000</t>
  </si>
  <si>
    <t>Красноуфимский округ</t>
  </si>
  <si>
    <t>65539000</t>
  </si>
  <si>
    <t>Кушвинский</t>
  </si>
  <si>
    <t>65534000</t>
  </si>
  <si>
    <t>Кушвинский городской округ</t>
  </si>
  <si>
    <t>65748000</t>
  </si>
  <si>
    <t>Малышевский</t>
  </si>
  <si>
    <t>65535000</t>
  </si>
  <si>
    <t>Малышевский городской округ</t>
  </si>
  <si>
    <t>65762000</t>
  </si>
  <si>
    <t>Махнёвский</t>
  </si>
  <si>
    <t>65536000</t>
  </si>
  <si>
    <t>Махнёвское муниципальное образование</t>
  </si>
  <si>
    <t>65769000</t>
  </si>
  <si>
    <t>Невьянский</t>
  </si>
  <si>
    <t>65541000</t>
  </si>
  <si>
    <t>Невьянский городской округ</t>
  </si>
  <si>
    <t>65714000</t>
  </si>
  <si>
    <t>Нижнесергинский муниципальный район</t>
  </si>
  <si>
    <t>65628000</t>
  </si>
  <si>
    <t>Дружининское городское поселение</t>
  </si>
  <si>
    <t>65628174</t>
  </si>
  <si>
    <t>городское поселение, в состав которого входит поселок</t>
  </si>
  <si>
    <t>Кленовское сельское поселение</t>
  </si>
  <si>
    <t>65628420</t>
  </si>
  <si>
    <t>Михайловское муниципальное образование</t>
  </si>
  <si>
    <t>65628104</t>
  </si>
  <si>
    <t>городское поселение, в состав которого входит город</t>
  </si>
  <si>
    <t>60</t>
  </si>
  <si>
    <t>61</t>
  </si>
  <si>
    <t>Нижнесергинское городское поселение</t>
  </si>
  <si>
    <t>65628101</t>
  </si>
  <si>
    <t>62</t>
  </si>
  <si>
    <t>городское поселение Верхние Серги</t>
  </si>
  <si>
    <t>65628163</t>
  </si>
  <si>
    <t>63</t>
  </si>
  <si>
    <t>муниципальное образование рабочий поселок Атиг</t>
  </si>
  <si>
    <t>65628154</t>
  </si>
  <si>
    <t>64</t>
  </si>
  <si>
    <t>Нижнетуринский</t>
  </si>
  <si>
    <t>65543000</t>
  </si>
  <si>
    <t>65</t>
  </si>
  <si>
    <t>Нижнетуринский городской округ</t>
  </si>
  <si>
    <t>65715000</t>
  </si>
  <si>
    <t>Нижняя Салда</t>
  </si>
  <si>
    <t>65522000</t>
  </si>
  <si>
    <t>67</t>
  </si>
  <si>
    <t>Новолялинский</t>
  </si>
  <si>
    <t>65544000</t>
  </si>
  <si>
    <t>Новолялинский городской округ</t>
  </si>
  <si>
    <t>65716000</t>
  </si>
  <si>
    <t>69</t>
  </si>
  <si>
    <t>Новоуральский городской округ</t>
  </si>
  <si>
    <t>65752000</t>
  </si>
  <si>
    <t>70</t>
  </si>
  <si>
    <t>Пелым</t>
  </si>
  <si>
    <t>65523000</t>
  </si>
  <si>
    <t>71</t>
  </si>
  <si>
    <t>Первоуральск</t>
  </si>
  <si>
    <t>65524000</t>
  </si>
  <si>
    <t>72</t>
  </si>
  <si>
    <t>Полевской</t>
  </si>
  <si>
    <t>65545000</t>
  </si>
  <si>
    <t>73</t>
  </si>
  <si>
    <t>Полевской городской округ</t>
  </si>
  <si>
    <t>65754000</t>
  </si>
  <si>
    <t>74</t>
  </si>
  <si>
    <t>Пышминский</t>
  </si>
  <si>
    <t>65546000</t>
  </si>
  <si>
    <t>75</t>
  </si>
  <si>
    <t>Пышминский городской округ</t>
  </si>
  <si>
    <t>65718000</t>
  </si>
  <si>
    <t>76</t>
  </si>
  <si>
    <t>Ревда</t>
  </si>
  <si>
    <t>65525000</t>
  </si>
  <si>
    <t>77</t>
  </si>
  <si>
    <t>Режевской</t>
  </si>
  <si>
    <t>65547000</t>
  </si>
  <si>
    <t>78</t>
  </si>
  <si>
    <t>Режевской городской округ</t>
  </si>
  <si>
    <t>65720000</t>
  </si>
  <si>
    <t>79</t>
  </si>
  <si>
    <t>Североуральский</t>
  </si>
  <si>
    <t>65548000</t>
  </si>
  <si>
    <t>80</t>
  </si>
  <si>
    <t>Североуральский городской округ</t>
  </si>
  <si>
    <t>65755000</t>
  </si>
  <si>
    <t>81</t>
  </si>
  <si>
    <t>Серовский городской округ</t>
  </si>
  <si>
    <t>65756000</t>
  </si>
  <si>
    <t>83</t>
  </si>
  <si>
    <t>Слободо-Туринский муниципальный район</t>
  </si>
  <si>
    <t>65639000</t>
  </si>
  <si>
    <t>Ницинское сельское поселение</t>
  </si>
  <si>
    <t>65639440</t>
  </si>
  <si>
    <t>84</t>
  </si>
  <si>
    <t>Сладковское сельское поселение</t>
  </si>
  <si>
    <t>65639455</t>
  </si>
  <si>
    <t>85</t>
  </si>
  <si>
    <t>86</t>
  </si>
  <si>
    <t>Слободо-Туринское сельское поселение</t>
  </si>
  <si>
    <t>65639460</t>
  </si>
  <si>
    <t>87</t>
  </si>
  <si>
    <t>Усть-Ницинское сельское поселение</t>
  </si>
  <si>
    <t>65639470</t>
  </si>
  <si>
    <t>88</t>
  </si>
  <si>
    <t>Сосьвинский</t>
  </si>
  <si>
    <t>65551000</t>
  </si>
  <si>
    <t>89</t>
  </si>
  <si>
    <t>Сосьвинский городской округ</t>
  </si>
  <si>
    <t>65721000</t>
  </si>
  <si>
    <t>90</t>
  </si>
  <si>
    <t>Среднеуральск</t>
  </si>
  <si>
    <t>65526000</t>
  </si>
  <si>
    <t>91</t>
  </si>
  <si>
    <t>Староуткинск</t>
  </si>
  <si>
    <t>65527000</t>
  </si>
  <si>
    <t>92</t>
  </si>
  <si>
    <t>Сухой Лог</t>
  </si>
  <si>
    <t>65528000</t>
  </si>
  <si>
    <t>93</t>
  </si>
  <si>
    <t>Сысертский</t>
  </si>
  <si>
    <t>65552000</t>
  </si>
  <si>
    <t>94</t>
  </si>
  <si>
    <t>Сысертский городской округ</t>
  </si>
  <si>
    <t>65722000</t>
  </si>
  <si>
    <t>95</t>
  </si>
  <si>
    <t>Таборинский муниципальный район</t>
  </si>
  <si>
    <t>65645000</t>
  </si>
  <si>
    <t>Кузнецовское сельское поселение</t>
  </si>
  <si>
    <t>65645415</t>
  </si>
  <si>
    <t>96</t>
  </si>
  <si>
    <t>Межселенные территории Таборинского муниципального района, находящиеся вне границ сельских поселений</t>
  </si>
  <si>
    <t>65645701</t>
  </si>
  <si>
    <t>межселенная территория</t>
  </si>
  <si>
    <t>97</t>
  </si>
  <si>
    <t>98</t>
  </si>
  <si>
    <t>Таборинское сельское поселение</t>
  </si>
  <si>
    <t>65645440</t>
  </si>
  <si>
    <t>99</t>
  </si>
  <si>
    <t>Унже-Павинское сельское поселение</t>
  </si>
  <si>
    <t>65645450</t>
  </si>
  <si>
    <t>100</t>
  </si>
  <si>
    <t>Тавдинский</t>
  </si>
  <si>
    <t>65553000</t>
  </si>
  <si>
    <t>101</t>
  </si>
  <si>
    <t>Тавдинский городской округ</t>
  </si>
  <si>
    <t>65723000</t>
  </si>
  <si>
    <t>102</t>
  </si>
  <si>
    <t>Талицкий</t>
  </si>
  <si>
    <t>65554000</t>
  </si>
  <si>
    <t>103</t>
  </si>
  <si>
    <t>Талицкий городской округ</t>
  </si>
  <si>
    <t>65724000</t>
  </si>
  <si>
    <t>104</t>
  </si>
  <si>
    <t>Тугулымский</t>
  </si>
  <si>
    <t>65555000</t>
  </si>
  <si>
    <t>105</t>
  </si>
  <si>
    <t>Тугулымский городской округ</t>
  </si>
  <si>
    <t>65725000</t>
  </si>
  <si>
    <t>106</t>
  </si>
  <si>
    <t>Туринский</t>
  </si>
  <si>
    <t>65556000</t>
  </si>
  <si>
    <t>107</t>
  </si>
  <si>
    <t>Туринский городской округ</t>
  </si>
  <si>
    <t>65726000</t>
  </si>
  <si>
    <t>108</t>
  </si>
  <si>
    <t>Шалинский</t>
  </si>
  <si>
    <t>65557000</t>
  </si>
  <si>
    <t>109</t>
  </si>
  <si>
    <t>Шалинский городской округ</t>
  </si>
  <si>
    <t>65727000</t>
  </si>
  <si>
    <t>110</t>
  </si>
  <si>
    <t>город Алапаевск</t>
  </si>
  <si>
    <t>65538000</t>
  </si>
  <si>
    <t>111</t>
  </si>
  <si>
    <t>город Каменск-Уральский</t>
  </si>
  <si>
    <t>65740000</t>
  </si>
  <si>
    <t>112</t>
  </si>
  <si>
    <t>город Нижний Тагил</t>
  </si>
  <si>
    <t>65513000</t>
  </si>
  <si>
    <t>113</t>
  </si>
  <si>
    <t>65751000</t>
  </si>
  <si>
    <t>114</t>
  </si>
  <si>
    <t>городской округ Богданович</t>
  </si>
  <si>
    <t>65707000</t>
  </si>
  <si>
    <t>115</t>
  </si>
  <si>
    <t>городской округ Верх-Нейвинский</t>
  </si>
  <si>
    <t>65761000</t>
  </si>
  <si>
    <t>116</t>
  </si>
  <si>
    <t>городской округ Верхнее Дуброво</t>
  </si>
  <si>
    <t>65760000</t>
  </si>
  <si>
    <t>117</t>
  </si>
  <si>
    <t>городской округ Верхний Тагил</t>
  </si>
  <si>
    <t>65733000</t>
  </si>
  <si>
    <t>118</t>
  </si>
  <si>
    <t>городской округ Верхняя Пышма</t>
  </si>
  <si>
    <t>65732000</t>
  </si>
  <si>
    <t>119</t>
  </si>
  <si>
    <t>городской округ Верхняя Тура</t>
  </si>
  <si>
    <t>65734000</t>
  </si>
  <si>
    <t>120</t>
  </si>
  <si>
    <t>городской округ Верхотурский</t>
  </si>
  <si>
    <t>65709000</t>
  </si>
  <si>
    <t>121</t>
  </si>
  <si>
    <t>городской округ Дегтярск</t>
  </si>
  <si>
    <t>65736000</t>
  </si>
  <si>
    <t>122</t>
  </si>
  <si>
    <t>городской округ ЗАТО Свободный</t>
  </si>
  <si>
    <t>65765000</t>
  </si>
  <si>
    <t>123</t>
  </si>
  <si>
    <t>городской округ Заречный</t>
  </si>
  <si>
    <t>65737000</t>
  </si>
  <si>
    <t>124</t>
  </si>
  <si>
    <t>городской округ Карпинск</t>
  </si>
  <si>
    <t>65742000</t>
  </si>
  <si>
    <t>125</t>
  </si>
  <si>
    <t>городской округ Краснотурьинск</t>
  </si>
  <si>
    <t>65745000</t>
  </si>
  <si>
    <t>126</t>
  </si>
  <si>
    <t>городской округ Красноуральск</t>
  </si>
  <si>
    <t>65746000</t>
  </si>
  <si>
    <t>127</t>
  </si>
  <si>
    <t>городской округ Красноуфимск</t>
  </si>
  <si>
    <t>65747000</t>
  </si>
  <si>
    <t>128</t>
  </si>
  <si>
    <t>городской округ Нижняя Салда</t>
  </si>
  <si>
    <t>65750000</t>
  </si>
  <si>
    <t>129</t>
  </si>
  <si>
    <t>городской округ Пелым</t>
  </si>
  <si>
    <t>65764000</t>
  </si>
  <si>
    <t>130</t>
  </si>
  <si>
    <t>городской округ Первоуральск</t>
  </si>
  <si>
    <t>65753000</t>
  </si>
  <si>
    <t>131</t>
  </si>
  <si>
    <t>городской округ Ревда</t>
  </si>
  <si>
    <t>65719000</t>
  </si>
  <si>
    <t>132</t>
  </si>
  <si>
    <t>городской округ Рефтинский</t>
  </si>
  <si>
    <t>65763000</t>
  </si>
  <si>
    <t>133</t>
  </si>
  <si>
    <t>городской округ Среднеуральск</t>
  </si>
  <si>
    <t>65757000</t>
  </si>
  <si>
    <t>134</t>
  </si>
  <si>
    <t>городской округ Староуткинск</t>
  </si>
  <si>
    <t>65766000</t>
  </si>
  <si>
    <t>135</t>
  </si>
  <si>
    <t>городской округ Сухой Лог</t>
  </si>
  <si>
    <t>65758000</t>
  </si>
  <si>
    <t>136</t>
  </si>
  <si>
    <t>муниципальное образование «поселок Уральский»</t>
  </si>
  <si>
    <t>65767000</t>
  </si>
  <si>
    <t>137</t>
  </si>
  <si>
    <t>муниципальное образование Алапаевское</t>
  </si>
  <si>
    <t>65771000</t>
  </si>
  <si>
    <t>138</t>
  </si>
  <si>
    <t>муниципальное образование Камышловский муниципальный район</t>
  </si>
  <si>
    <t>65623000</t>
  </si>
  <si>
    <t>Муниципальное образование "Восточное сельское поселение"</t>
  </si>
  <si>
    <t>65623405</t>
  </si>
  <si>
    <t>139</t>
  </si>
  <si>
    <t>Муниципальное образование "Галкинское сельское поселение"</t>
  </si>
  <si>
    <t>65623415</t>
  </si>
  <si>
    <t>140</t>
  </si>
  <si>
    <t>Муниципальное образование "Зареченское сельское поселение"</t>
  </si>
  <si>
    <t>65623420</t>
  </si>
  <si>
    <t>141</t>
  </si>
  <si>
    <t>Муниципальное образование "Калиновское сельское поселение"</t>
  </si>
  <si>
    <t>65623430</t>
  </si>
  <si>
    <t>142</t>
  </si>
  <si>
    <t>Муниципальное образование "Обуховское сельское поселение"</t>
  </si>
  <si>
    <t>65623455</t>
  </si>
  <si>
    <t>143</t>
  </si>
  <si>
    <t>144</t>
  </si>
  <si>
    <t>муниципальное образование Красноуфимский округ</t>
  </si>
  <si>
    <t>65713000</t>
  </si>
  <si>
    <t>145</t>
  </si>
  <si>
    <t>муниципальное образование город Алапаевск</t>
  </si>
  <si>
    <t>65728000</t>
  </si>
  <si>
    <t>146</t>
  </si>
  <si>
    <t>муниципальное образование город Екатеринбург</t>
  </si>
  <si>
    <t>65701000</t>
  </si>
  <si>
    <t>147</t>
  </si>
  <si>
    <t>муниципальное образование город Ирбит</t>
  </si>
  <si>
    <t>65739000</t>
  </si>
  <si>
    <t>148</t>
  </si>
  <si>
    <t>NUMBER_POINT</t>
  </si>
  <si>
    <t>INVP_NAME</t>
  </si>
  <si>
    <t>INVP_ID</t>
  </si>
  <si>
    <t>L_START_DATE</t>
  </si>
  <si>
    <t>L_END_DATE</t>
  </si>
  <si>
    <t>L_DECISION_NAME</t>
  </si>
  <si>
    <t>L_DECISION_TYPE</t>
  </si>
  <si>
    <t>L_DECISION_NMBR</t>
  </si>
  <si>
    <t>L_DECISION_DATE</t>
  </si>
  <si>
    <t>Инвестиционная программа № 273 от 10.06.2022 Екатеринбургское муниципальное унитарное предприятие водопроводно-канализационного хозяйства (МУП "Водоканал"), г.Екатеринбург в сфере водоснабжения и водоотведения по развитию систем водоснабжения и водоотведения, на территории городского округа муниципальное образование Екатеринбург на 2022-2025 годы</t>
  </si>
  <si>
    <t>10.06.2022</t>
  </si>
  <si>
    <t>31.12.2025</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</si>
  <si>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 год</t>
  </si>
  <si>
    <t>06.09.2021</t>
  </si>
  <si>
    <t>31.12.2021</t>
  </si>
  <si>
    <t>Инвестиционная программа № 366 от 06.09.2021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Пышминский на 2021-2023 годы</t>
  </si>
  <si>
    <t>31.12.2023</t>
  </si>
  <si>
    <t>Инвестиционная программа № 425 от 17.09.2024 Муниципальное унитарное предприятие Новоуральского ГО "Водопроводно-канализационное хозяйство", г. Новоуральск в сфере водоотведения по модернизации и реконструкции систем водоотведения, на территории городского округа Новоуральский на 2025-2027 годы</t>
  </si>
  <si>
    <t>01.01.2025</t>
  </si>
  <si>
    <t>31.12.2027</t>
  </si>
  <si>
    <t>Инвестиционная программа № 485 от 29.10.2020 Муниципальное унитарное предприятие Качканарского городского округа «Городские энергосистемы», г.Качканар в сфере водоотведения по реконструкции оборудования, на территории городского округа Качканарский на 2021-2025 годы</t>
  </si>
  <si>
    <t>01.01.2021</t>
  </si>
  <si>
    <t>Инвестиционная программа № 486 от 18.10.2023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2023-2029 годы</t>
  </si>
  <si>
    <t>18.10.2023</t>
  </si>
  <si>
    <t>31.12.2029</t>
  </si>
  <si>
    <t>Инвестиционная программа № 512 от 18.11.2021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2021-2025 годы</t>
  </si>
  <si>
    <t>18.11.2021</t>
  </si>
  <si>
    <t>Инвестиционная программа № 515 от 15.09.2025 АО "АКВАТЕХ" в сфере водоотведения по модернизации систем водоотведения, на территории муниципального округа Заречный на 2026-2028 годы</t>
  </si>
  <si>
    <t>01.01.2026</t>
  </si>
  <si>
    <t>31.12.2028</t>
  </si>
  <si>
    <t>Инвестиционная программа № 515 от 15.09.2025 АО "АКВАТЕХ" в сфере водоотведения по модернизации систем коммунальной инфраструктуры, на территории муниципального округа Заречный на 2026-2028 годы</t>
  </si>
  <si>
    <t>Инвестиционная программа № 532 от 02.11.2023 в сфере водоотведения по реконструкции систем водоотведения, на территории городского округа Нижний Тагил на 2023-2025 годы</t>
  </si>
  <si>
    <t>02.11.2023</t>
  </si>
  <si>
    <t>Инвестиционная программа № 533 от 17.10.2022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2022-2023 годы</t>
  </si>
  <si>
    <t>17.10.2022</t>
  </si>
  <si>
    <t>Инвестиционная программа № 537 от 16.10.2024 Муниципальное унитарное предприятие городского округа Богданович "Водоканал", г. Богданович в сфере водоснабжения и водоотведения по модернизации и реконструкции систем водоснабжения и водоотведения, на территории городского округа Богданович на 2025-2029 годы</t>
  </si>
  <si>
    <t>Инвестиционная программа № 544 от 21.10.2022 Акционерное общество "Водоканал Каменск-Уральский", г.Каменск-Уральский в сфере водоотведения по модернизации и реконструкции централизованных систем холодного водоснабжения и водоотведения, на территории городского округа Каменск-Уральский на 2023-2025 годы</t>
  </si>
  <si>
    <t>01.01.2023</t>
  </si>
  <si>
    <t>Инвестиционная программа № 550 от 24.10.2022 Общество с ограниченной ответственностью "Сигнал", г. Серов в сфере водоотведения по развитию систем водоотведения, на территории городского округа Серовский на 2022-2029 годы</t>
  </si>
  <si>
    <t>24.10.2022</t>
  </si>
  <si>
    <t>Инвестиционная программа № 554 от 16.11.2023 Акционерное общество "Северский трубный завод", г. Полевской в сфере водоотведения по развитию систем водоотведения, на территории городского округа Полевской на 2023-2025 годы</t>
  </si>
  <si>
    <t>16.11.2023</t>
  </si>
  <si>
    <t>Инвестиционная программа № 559 от 17.11.2023 в сфере водоотведения по модернизации систем водоотведения, на территории городского округа Березовский на 2023-2026 годы</t>
  </si>
  <si>
    <t>17.11.2023</t>
  </si>
  <si>
    <t>31.12.2026</t>
  </si>
  <si>
    <t>Инвестиционная программа № 560 от 17.11.2023 Акционерное общество "Водоканал Каменск-Уральский", г.Каменск-Уральский в сфере водоотведения по модернизации и реконструкции систем водоотведения, на территории городского округа Каменск-Уральский на 2023-2025 годы</t>
  </si>
  <si>
    <t>Инвестиционная программа № 562 от 17.11.2023 Муниципальное унитарное предприятие "Водопроводно-канализационного хозяйства" городского округа Верхняя Пышма, г. Верхняя Пышма в сфере водоотведения по комплексному развитию систем коммунальной инфраструктуры, на территории городского округа Верхняя Пышма на 2023-2030 годы</t>
  </si>
  <si>
    <t>31.12.2030</t>
  </si>
  <si>
    <t>Инвестиционная программа № 565 от 27.10.2022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2023-2025 годы</t>
  </si>
  <si>
    <t>Инвестиционная программа № 566 от 27.10.2022 Публичное акционерное общество "Уралхимпласт", г.Нижний Тагил в сфере водоотведения по реконструкции систем водоотведения, на территории городского округа Нижний Тагил на 2023-2025 годы</t>
  </si>
  <si>
    <t>Инвестиционная программа № 573 от 28.10.2022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2022-2025 годы</t>
  </si>
  <si>
    <t>28.10.2022</t>
  </si>
  <si>
    <t>Инвестиционная программа № 581 от 24.11.2023 в сфере водоотведения по реконструкции систем водоотведения, на территории городского округа Качканарский на 2024-2025 годы</t>
  </si>
  <si>
    <t>01.01.2024</t>
  </si>
  <si>
    <t>Инвестиционная программа № 587 от 14.10.2025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</si>
  <si>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14.10.2025</t>
  </si>
  <si>
    <t>Инвестиционная программа № 589 от 24.10.2024 МУП Верхнесалдинского ГО "Верхнесалдинские коммунальные системы" в сфере водоотведения по модернизации систем водоотведения, на территории городского округа Верхнесалдинский на 2025-2027 годы</t>
  </si>
  <si>
    <t>Инвестиционная программа № 603 от 25.10.2024 Муниципальное унитарное предприятие "Жилищно-коммунальное хозяйство Ирбитского района", п.Пионерский в сфере водоотведения по модернизации систем водоотведения, на территории городского округа муниципальное образование Ирбит на 2025-2027 годы</t>
  </si>
  <si>
    <t>Инвестиционная программа № 607 от 29.10.2024 Муниципальное унитарное предприятие "Невьянский водоканал" Невьянского городского округа, г. Невьянск в сфере водоотведения по модернизации систем инженерной инфраструктуры, на территории городского округа Невьянский на 2025-2028 годы</t>
  </si>
  <si>
    <t>Инвестиционная программа № 613 от 14.11.2022 Первоуральское производственное муниципальное унитарное предприятие "Водоканал", г.Первоуральск в сфере водоснабжения и водоотведения по развитию систем водоснабжения и водоотведения, на территории городского округа Первоуральск на 2022-2030 годы</t>
  </si>
  <si>
    <t>14.11.2022</t>
  </si>
  <si>
    <t>Инвестиционная программа № 614 от 14.11.2022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2022-2032 годы</t>
  </si>
  <si>
    <t>31.12.2032</t>
  </si>
  <si>
    <t>Инвестиционная программа № 620 от 29.10.2024 Муниципальное унитарное предприятие "Жилищно-коммунальное хозяйство" муниципального образования рабочий поселок Атиг, п. 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</si>
  <si>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621 от 29.10.2024 МУП "Североуральский Водоканал" в сфере водоотведения по модернизации систем инженерной инфраструктуры, на территории городского округа Североуральский на 2025-2027 годы</t>
  </si>
  <si>
    <t>Инвестиционная программа № 623 от 29.10.2024 МУП "Городские коммунальные системы городского округа Нижняя Салда" в сфере водоотведения по модернизации систем водоотведения, на территории городского округа Нижняя Салда на 2025-2027 годы</t>
  </si>
  <si>
    <t>Инвестиционная программа № 625 от 29.10.2024 МУП "Горноуральская теплоснабжающая компания" в сфере водоотведения по модернизации систем водоотведения, на территории городского округа Горноуральский на 2025-2027 годы</t>
  </si>
  <si>
    <t>Инвестиционная программа № 629 от 29.10.2024 МУП "Управляющая компания "Потенциал", г. Верхний Тагил в сфере водоотведения по модернизации систем водоотведения, на территории городского округа Верхний Тагил на 2025-2028 годы</t>
  </si>
  <si>
    <t>Инвестиционная программа № 630 от 29.10.2024 МУП ГО город Ирбит "Водоканал-сервис" в сфере водоотведения по модернизации систем водоотведения, на территории городского округа муниципальное образование Ирбит на 2025-2029 годы</t>
  </si>
  <si>
    <t>Инвестиционная программа № 631 от 29.10.2024 МКП "ЭНЕРГОКОМПЛЕКС" в сфере водоотведения по модернизации систем инженерной инфраструктуры, на территории городского округа Асбестовский на 2025-2027 годы</t>
  </si>
  <si>
    <t>Инвестиционная программа № 642 от 29.10.2025 ООО "БОС" в сфере водоотведения по модернизации систем инженерной инфраструктуры, на территории муниципального округа Богданович на 2026-2030 годы</t>
  </si>
  <si>
    <t>Инвестиционная программа № 643 от 29.10.2025 МУП "ГОРКОМСЕТИ" в сфере водоотведения по модернизации и реконструкции систем водоотведения, на территории муниципального округа Сухой Лог на 2026-2028 годы</t>
  </si>
  <si>
    <t>Инвестиционная программа № 645 от 29.10.2025 МБУ "ЭХУ СМО СО" в сфере водоотведения по модернизации систем водоотведения, на территории муниципального округа Сосьвинский на 2026-2028 годы</t>
  </si>
  <si>
    <t>Инвестиционная программа № 646 от 29.10.2025 МУП ЖКУ Р.П. БИСЕРТЬ в сфере водоотведения по модернизации систем водоотведения, на территории муниципального округа Бисертский на 2026-2028 годы</t>
  </si>
  <si>
    <t>Инвестиционная программа № 648 от 29.10.2025 МУП НМО"СТОК" в сфере водоотведения по модернизации и реконструкции систем водоотведения, на территории муниципального округа Новолялинский на 2026-2028 годы</t>
  </si>
  <si>
    <t>Инвестиционная программа № 653 от 29.10.2025 МУНИЦИПАЛЬНОЕ УНИТАРНОЕ ПРЕДПРИЯТИЕ "СРЕДНЕУРАЛЬСКОЕ ВОДОПРОВОДНО-КАНАЛИЗАЦИОННОЕ ХОЗЯЙСТВО" в сфере водоотведения по реконструкции и модернизации существующих объектов систем водоотведения, на территории муниципального округа Среднеуральск на 2026-2030 годы</t>
  </si>
  <si>
    <t>Инвестиционная программа № 656 от 29.10.2025 МУП "ГКХ" в сфере водоотведения по модернизации и развитию систем водоотведения, на территории муниципального округа Красноуфимский на 2026-2028 годы</t>
  </si>
  <si>
    <t>Инвестиционная программа № 693 от 19.11.2024 Муниципальное унитарное предприятие Качканарского городского округа «Городские энергосистемы», г.Качканар в сфере водоотведения по реконструкции систем водоотведения, на территории городского округа Качканарский на 2024-2025 годы</t>
  </si>
  <si>
    <t>19.11.2024</t>
  </si>
  <si>
    <t>Инвестиционная программа № 695 от 19.11.2024 МУП "ВОДОКАНАЛ" в сфере водоотведения по комплексному развитию систем коммунальной инфраструктуры, на территории городского округа Верхняя Пышма на 2024-2030 годы</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</si>
  <si>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2025-2028 годы</t>
  </si>
  <si>
    <t>19.11.2025</t>
  </si>
  <si>
    <t>Инвестиционная программа № 698 от 19.11.2025 МУП БВКХ "ВОДОКАНАЛ" в сфере водоотведения по строительству, реконструкции и модернизации систем инженерной инфраструктуры, на территории муниципального округа Березовский на 2026-2028 годы</t>
  </si>
  <si>
    <t>Инвестиционная программа № 700 от 19.11.2024 АО "СТЗ" в сфере водоотведения по развитию систем водоотведения, на территории городского округа Полевской на 2024-2026 годы</t>
  </si>
  <si>
    <t>Инвестиционная программа № 700 от 19.11.2025 МУП "ВОДОКАНАЛ" в сфере водоотведения по комплексному развитию систем коммунальной инфраструктуры, на территории городского округа Верхняя Пышма на 2025-2030 годы</t>
  </si>
  <si>
    <t>Инвестиционная программа № 706 от 19.11.2025 АО "СТЗ" в сфере водоотведения по развитию систем водоотведения, на территории муниципального округа Полевской на 2025-2028 годы</t>
  </si>
  <si>
    <t>Инвестиционная программа № 710 от 19.11.2024 Общество с ограниченной ответственностью "Водоканал-НТ", г.Нижний Тагил в сфере водоотведения по развитию систем водоотведения, на территории городского округа Нижний Тагил на 2024-2032 годы</t>
  </si>
  <si>
    <t>Инвестиционная программа № 710 от 19.11.2025 МУП "ЖКХ" Р.П.АТИГ в сфере водоотведения по модернизации и реконструкции систем водоотведения, на территории муниципального района Нижнесергинский на 2025-2027 годы</t>
  </si>
  <si>
    <t>Инвестиционная программа № 712 от 19.11.2024 АО "ВОДОКАНАЛ КУ" в сфере водоотведения по модернизации и реконструкции систем водоотведения, на территории городского округа Каменск-Уральский на 2024-2026 годы</t>
  </si>
  <si>
    <t>Инвестиционная программа № 714 от 19.11.2024 Муниципальное унитарное предприятие Березовское водо-канализационное хозяйство "Водоканал", г.Березовский в сфере водоотведения по модернизации систем водоотведения, на территории городского округа Березовский на 2024-2028 годы</t>
  </si>
  <si>
    <t>Инвестиционная программа № 715 от 19.11.2025 АО "ВОДОКАНАЛ КУ" в сфере водоотведения по модернизации и реконструкции систем водоотведения, на территории городского округа Каменск-Уральский на 2025-2027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</si>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</sst>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1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12"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1B78D-7ED7-AFC9-C409-3B95621C2C3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FC586-5C1E-B8EC-D765-F52278F516B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Филиал ПАО "ОГК-2" - Серовская ГРЭС, г. Серов</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89</v>
      </c>
      <c r="F8" s="823"/>
      <c r="G8" s="465" t="s">
        <v>87</v>
      </c>
      <c r="H8" s="465" t="s">
        <v>88</v>
      </c>
      <c r="I8" s="414" t="s">
        <v>86</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F2865-FE4F-4AF2-3973-CAFA647091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Свердловской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Свердловской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46006.53162037037</v>
      </c>
      <c r="W30" s="2264"/>
      <c r="X30" s="2264"/>
      <c r="Y30" s="2264"/>
      <c r="Z30" s="2264"/>
      <c r="AA30" s="2264"/>
      <c r="AB30" s="2264"/>
      <c r="AC30" s="326"/>
      <c r="AD30" s="2264" t="str">
        <f>IF(TITLE_DATE_PR_CHANGE="",IF(TITLE_DATE_PR="","",TITLE_DATE_PR),TITLE_DATE_PR_CHANGE)</f>
        <v>46006.53162037037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294-ПК</v>
      </c>
      <c r="W31" s="2251"/>
      <c r="X31" s="2251"/>
      <c r="Y31" s="2251"/>
      <c r="Z31" s="2251"/>
      <c r="AA31" s="2251"/>
      <c r="AB31" s="2251"/>
      <c r="AC31" s="326"/>
      <c r="AD31" s="2251" t="str">
        <f>IF(TITLE_NUMBER_PR_CHANGE="",IF(TITLE_NUMBER_PR="","",TITLE_NUMBER_PR),TITLE_NUMBER_PR_CHANGE)</f>
        <v>294-ПК</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Региональная энергетическая комиссия Свердловской области</v>
      </c>
      <c r="W32" s="2251"/>
      <c r="X32" s="2251"/>
      <c r="Y32" s="2251"/>
      <c r="Z32" s="2251"/>
      <c r="AA32" s="2251"/>
      <c r="AB32" s="2251"/>
      <c r="AC32" s="326"/>
      <c r="AD32" s="2251" t="str">
        <f>IF(TITLE_IST_PUB_CHANGE="",IF(TITLE_IST_PUB="","",TITLE_IST_PUB),TITLE_IST_PUB_CHANGE)</f>
        <v>Региональная энергетическая комиссия Свердловской области</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46006.53162037037</v>
      </c>
      <c r="W34" s="2264"/>
      <c r="X34" s="2264"/>
      <c r="Y34" s="2264"/>
      <c r="Z34" s="2264"/>
      <c r="AA34" s="2264"/>
      <c r="AB34" s="2264"/>
      <c r="AC34" s="326"/>
      <c r="AD34" s="2264" t="str">
        <f>IF(TITLE_DATE_PR_CHANGE="",IF(TITLE_DATE_PR="","",TITLE_DATE_PR),TITLE_DATE_PR_CHANGE)</f>
        <v>46006.53162037037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294-ПК</v>
      </c>
      <c r="W35" s="2251"/>
      <c r="X35" s="2251"/>
      <c r="Y35" s="2251"/>
      <c r="Z35" s="2251"/>
      <c r="AA35" s="2251"/>
      <c r="AB35" s="2251"/>
      <c r="AC35" s="326"/>
      <c r="AD35" s="2251" t="str">
        <f>IF(TITLE_NUMBER_PR_CHANGE="",IF(TITLE_NUMBER_PR="","",TITLE_NUMBER_PR),TITLE_NUMBER_PR_CHANGE)</f>
        <v>294-ПК</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69E2D-3741-4F7B-8FBC-AF8B879EA07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Свердловской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Свердловской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46006.53162037037</v>
      </c>
      <c r="W30" s="2264"/>
      <c r="X30" s="2264"/>
      <c r="Y30" s="2264"/>
      <c r="Z30" s="2264"/>
      <c r="AA30" s="2264"/>
      <c r="AB30" s="2264"/>
      <c r="AC30" s="326"/>
      <c r="AD30" s="2264" t="str">
        <f>IF(TITLE_DATE_PR_CHANGE="",IF(TITLE_DATE_PR="","",TITLE_DATE_PR),TITLE_DATE_PR_CHANGE)</f>
        <v>46006.53162037037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294-ПК</v>
      </c>
      <c r="W31" s="2251"/>
      <c r="X31" s="2251"/>
      <c r="Y31" s="2251"/>
      <c r="Z31" s="2251"/>
      <c r="AA31" s="2251"/>
      <c r="AB31" s="2251"/>
      <c r="AC31" s="326"/>
      <c r="AD31" s="2251" t="str">
        <f>IF(TITLE_NUMBER_PR_CHANGE="",IF(TITLE_NUMBER_PR="","",TITLE_NUMBER_PR),TITLE_NUMBER_PR_CHANGE)</f>
        <v>294-ПК</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Региональная энергетическая комиссия Свердловской области</v>
      </c>
      <c r="W32" s="2251"/>
      <c r="X32" s="2251"/>
      <c r="Y32" s="2251"/>
      <c r="Z32" s="2251"/>
      <c r="AA32" s="2251"/>
      <c r="AB32" s="2251"/>
      <c r="AC32" s="326"/>
      <c r="AD32" s="2251" t="str">
        <f>IF(TITLE_IST_PUB_CHANGE="",IF(TITLE_IST_PUB="","",TITLE_IST_PUB),TITLE_IST_PUB_CHANGE)</f>
        <v>Региональная энергетическая комиссия Свердловской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46006.53162037037</v>
      </c>
      <c r="W34" s="2264"/>
      <c r="X34" s="2264"/>
      <c r="Y34" s="2264"/>
      <c r="Z34" s="2264"/>
      <c r="AA34" s="2264"/>
      <c r="AB34" s="2264"/>
      <c r="AC34" s="326"/>
      <c r="AD34" s="2264" t="str">
        <f>IF(TITLE_DATE_PR_CHANGE="",IF(TITLE_DATE_PR="","",TITLE_DATE_PR),TITLE_DATE_PR_CHANGE)</f>
        <v>46006.53162037037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294-ПК</v>
      </c>
      <c r="W35" s="2251"/>
      <c r="X35" s="2251"/>
      <c r="Y35" s="2251"/>
      <c r="Z35" s="2251"/>
      <c r="AA35" s="2251"/>
      <c r="AB35" s="2251"/>
      <c r="AC35" s="326"/>
      <c r="AD35" s="2251" t="str">
        <f>IF(TITLE_NUMBER_PR_CHANGE="",IF(TITLE_NUMBER_PR="","",TITLE_NUMBER_PR),TITLE_NUMBER_PR_CHANGE)</f>
        <v>294-ПК</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2CBF3-5C1F-CB98-7DD9-D01D8B7DED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Свердловской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Свердловской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46006.53162037037</v>
      </c>
      <c r="W30" s="2264"/>
      <c r="X30" s="2264"/>
      <c r="Y30" s="2264"/>
      <c r="Z30" s="2264"/>
      <c r="AA30" s="2264"/>
      <c r="AB30" s="2264"/>
      <c r="AC30" s="1635"/>
      <c r="AD30" s="2264" t="str">
        <f>IF(TITLE_DATE_PR_CHANGE="",IF(TITLE_DATE_PR="","",TITLE_DATE_PR),TITLE_DATE_PR_CHANGE)</f>
        <v>46006.53162037037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294-ПК</v>
      </c>
      <c r="W31" s="2251"/>
      <c r="X31" s="2251"/>
      <c r="Y31" s="2251"/>
      <c r="Z31" s="2251"/>
      <c r="AA31" s="2251"/>
      <c r="AB31" s="2251"/>
      <c r="AC31" s="1635"/>
      <c r="AD31" s="2251" t="str">
        <f>IF(TITLE_NUMBER_PR_CHANGE="",IF(TITLE_NUMBER_PR="","",TITLE_NUMBER_PR),TITLE_NUMBER_PR_CHANGE)</f>
        <v>294-ПК</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Региональная энергетическая комиссия Свердловской области</v>
      </c>
      <c r="W32" s="2251"/>
      <c r="X32" s="2251"/>
      <c r="Y32" s="2251"/>
      <c r="Z32" s="2251"/>
      <c r="AA32" s="2251"/>
      <c r="AB32" s="2251"/>
      <c r="AC32" s="1635"/>
      <c r="AD32" s="2251" t="str">
        <f>IF(TITLE_IST_PUB_CHANGE="",IF(TITLE_IST_PUB="","",TITLE_IST_PUB),TITLE_IST_PUB_CHANGE)</f>
        <v>Региональная энергетическая комиссия Свердловской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46006.53162037037</v>
      </c>
      <c r="W34" s="2264"/>
      <c r="X34" s="2264"/>
      <c r="Y34" s="2264"/>
      <c r="Z34" s="2264"/>
      <c r="AA34" s="2264"/>
      <c r="AB34" s="2264"/>
      <c r="AC34" s="1635"/>
      <c r="AD34" s="2264" t="str">
        <f>IF(TITLE_DATE_PR_CHANGE="",IF(TITLE_DATE_PR="","",TITLE_DATE_PR),TITLE_DATE_PR_CHANGE)</f>
        <v>46006.53162037037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294-ПК</v>
      </c>
      <c r="W35" s="2251"/>
      <c r="X35" s="2251"/>
      <c r="Y35" s="2251"/>
      <c r="Z35" s="2251"/>
      <c r="AA35" s="2251"/>
      <c r="AB35" s="2251"/>
      <c r="AC35" s="1635"/>
      <c r="AD35" s="2251" t="str">
        <f>IF(TITLE_NUMBER_PR_CHANGE="",IF(TITLE_NUMBER_PR="","",TITLE_NUMBER_PR),TITLE_NUMBER_PR_CHANGE)</f>
        <v>294-ПК</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9AE37-5326-94FA-0A5F-8824DC61E4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Свердловской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Свердловской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46006.53162037037</v>
      </c>
      <c r="W30" s="2264"/>
      <c r="X30" s="2264"/>
      <c r="Y30" s="2264"/>
      <c r="Z30" s="2264"/>
      <c r="AA30" s="2264"/>
      <c r="AB30" s="2264"/>
      <c r="AC30" s="1635"/>
      <c r="AD30" s="2264" t="str">
        <f>IF(TITLE_DATE_PR_CHANGE="",IF(TITLE_DATE_PR="","",TITLE_DATE_PR),TITLE_DATE_PR_CHANGE)</f>
        <v>46006.53162037037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294-ПК</v>
      </c>
      <c r="W31" s="2251"/>
      <c r="X31" s="2251"/>
      <c r="Y31" s="2251"/>
      <c r="Z31" s="2251"/>
      <c r="AA31" s="2251"/>
      <c r="AB31" s="2251"/>
      <c r="AC31" s="1635"/>
      <c r="AD31" s="2251" t="str">
        <f>IF(TITLE_NUMBER_PR_CHANGE="",IF(TITLE_NUMBER_PR="","",TITLE_NUMBER_PR),TITLE_NUMBER_PR_CHANGE)</f>
        <v>294-ПК</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Региональная энергетическая комиссия Свердловской области</v>
      </c>
      <c r="W32" s="2251"/>
      <c r="X32" s="2251"/>
      <c r="Y32" s="2251"/>
      <c r="Z32" s="2251"/>
      <c r="AA32" s="2251"/>
      <c r="AB32" s="2251"/>
      <c r="AC32" s="1635"/>
      <c r="AD32" s="2251" t="str">
        <f>IF(TITLE_IST_PUB_CHANGE="",IF(TITLE_IST_PUB="","",TITLE_IST_PUB),TITLE_IST_PUB_CHANGE)</f>
        <v>Региональная энергетическая комиссия Свердловской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46006.53162037037</v>
      </c>
      <c r="W34" s="2264"/>
      <c r="X34" s="2264"/>
      <c r="Y34" s="2264"/>
      <c r="Z34" s="2264"/>
      <c r="AA34" s="2264"/>
      <c r="AB34" s="2264"/>
      <c r="AC34" s="1635"/>
      <c r="AD34" s="2264" t="str">
        <f>IF(TITLE_DATE_PR_CHANGE="",IF(TITLE_DATE_PR="","",TITLE_DATE_PR),TITLE_DATE_PR_CHANGE)</f>
        <v>46006.53162037037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294-ПК</v>
      </c>
      <c r="W35" s="2251"/>
      <c r="X35" s="2251"/>
      <c r="Y35" s="2251"/>
      <c r="Z35" s="2251"/>
      <c r="AA35" s="2251"/>
      <c r="AB35" s="2251"/>
      <c r="AC35" s="1635"/>
      <c r="AD35" s="2251" t="str">
        <f>IF(TITLE_NUMBER_PR_CHANGE="",IF(TITLE_NUMBER_PR="","",TITLE_NUMBER_PR),TITLE_NUMBER_PR_CHANGE)</f>
        <v>294-ПК</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89</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136</v>
      </c>
      <c r="C41" s="1266" t="s">
        <v>137</v>
      </c>
      <c r="D41" s="1266" t="s">
        <v>138</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414</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CE5DB-02D8-08F3-8B18-257AB795C4A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Свердловской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Свердловской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46006.53162037037</v>
      </c>
      <c r="W30" s="2264"/>
      <c r="X30" s="2264"/>
      <c r="Y30" s="2264"/>
      <c r="Z30" s="2264"/>
      <c r="AA30" s="2264"/>
      <c r="AB30" s="2264"/>
      <c r="AC30" s="326"/>
      <c r="AD30" s="2264" t="str">
        <f>IF(TITLE_DATE_PR_CHANGE="",IF(TITLE_DATE_PR="","",TITLE_DATE_PR),TITLE_DATE_PR_CHANGE)</f>
        <v>46006.53162037037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294-ПК</v>
      </c>
      <c r="W31" s="2251"/>
      <c r="X31" s="2251"/>
      <c r="Y31" s="2251"/>
      <c r="Z31" s="2251"/>
      <c r="AA31" s="2251"/>
      <c r="AB31" s="2251"/>
      <c r="AC31" s="326"/>
      <c r="AD31" s="2251" t="str">
        <f>IF(TITLE_NUMBER_PR_CHANGE="",IF(TITLE_NUMBER_PR="","",TITLE_NUMBER_PR),TITLE_NUMBER_PR_CHANGE)</f>
        <v>294-ПК</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Региональная энергетическая комиссия Свердловской области</v>
      </c>
      <c r="W32" s="2251"/>
      <c r="X32" s="2251"/>
      <c r="Y32" s="2251"/>
      <c r="Z32" s="2251"/>
      <c r="AA32" s="2251"/>
      <c r="AB32" s="2251"/>
      <c r="AC32" s="326"/>
      <c r="AD32" s="2251" t="str">
        <f>IF(TITLE_IST_PUB_CHANGE="",IF(TITLE_IST_PUB="","",TITLE_IST_PUB),TITLE_IST_PUB_CHANGE)</f>
        <v>Региональная энергетическая комиссия Свердловской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46006.53162037037</v>
      </c>
      <c r="W34" s="2264"/>
      <c r="X34" s="2264"/>
      <c r="Y34" s="2264"/>
      <c r="Z34" s="2264"/>
      <c r="AA34" s="2264"/>
      <c r="AB34" s="2264"/>
      <c r="AC34" s="326"/>
      <c r="AD34" s="2264" t="str">
        <f>IF(TITLE_DATE_PR_CHANGE="",IF(TITLE_DATE_PR="","",TITLE_DATE_PR),TITLE_DATE_PR_CHANGE)</f>
        <v>46006.53162037037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294-ПК</v>
      </c>
      <c r="W35" s="2251"/>
      <c r="X35" s="2251"/>
      <c r="Y35" s="2251"/>
      <c r="Z35" s="2251"/>
      <c r="AA35" s="2251"/>
      <c r="AB35" s="2251"/>
      <c r="AC35" s="326"/>
      <c r="AD35" s="2251" t="str">
        <f>IF(TITLE_NUMBER_PR_CHANGE="",IF(TITLE_NUMBER_PR="","",TITLE_NUMBER_PR),TITLE_NUMBER_PR_CHANGE)</f>
        <v>294-ПК</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414</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03341-3039-F014-D83B-F8FC644954B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Свердловской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Свердловской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46006.53162037037</v>
      </c>
      <c r="W30" s="2264"/>
      <c r="X30" s="2264"/>
      <c r="Y30" s="2264"/>
      <c r="Z30" s="2264"/>
      <c r="AA30" s="2264"/>
      <c r="AB30" s="2264"/>
      <c r="AC30" s="326"/>
      <c r="AD30" s="2264" t="str">
        <f>IF(TITLE_DATE_PR_CHANGE="",IF(TITLE_DATE_PR="","",TITLE_DATE_PR),TITLE_DATE_PR_CHANGE)</f>
        <v>46006.53162037037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294-ПК</v>
      </c>
      <c r="W31" s="2251"/>
      <c r="X31" s="2251"/>
      <c r="Y31" s="2251"/>
      <c r="Z31" s="2251"/>
      <c r="AA31" s="2251"/>
      <c r="AB31" s="2251"/>
      <c r="AC31" s="326"/>
      <c r="AD31" s="2251" t="str">
        <f>IF(TITLE_NUMBER_PR_CHANGE="",IF(TITLE_NUMBER_PR="","",TITLE_NUMBER_PR),TITLE_NUMBER_PR_CHANGE)</f>
        <v>294-ПК</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Региональная энергетическая комиссия Свердловской области</v>
      </c>
      <c r="W32" s="2251"/>
      <c r="X32" s="2251"/>
      <c r="Y32" s="2251"/>
      <c r="Z32" s="2251"/>
      <c r="AA32" s="2251"/>
      <c r="AB32" s="2251"/>
      <c r="AC32" s="326"/>
      <c r="AD32" s="2251" t="str">
        <f>IF(TITLE_IST_PUB_CHANGE="",IF(TITLE_IST_PUB="","",TITLE_IST_PUB),TITLE_IST_PUB_CHANGE)</f>
        <v>Региональная энергетическая комиссия Свердловской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46006.53162037037</v>
      </c>
      <c r="W34" s="2264"/>
      <c r="X34" s="2264"/>
      <c r="Y34" s="2264"/>
      <c r="Z34" s="2264"/>
      <c r="AA34" s="2264"/>
      <c r="AB34" s="2264"/>
      <c r="AC34" s="326"/>
      <c r="AD34" s="2264" t="str">
        <f>IF(TITLE_DATE_PR_CHANGE="",IF(TITLE_DATE_PR="","",TITLE_DATE_PR),TITLE_DATE_PR_CHANGE)</f>
        <v>46006.53162037037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294-ПК</v>
      </c>
      <c r="W35" s="2251"/>
      <c r="X35" s="2251"/>
      <c r="Y35" s="2251"/>
      <c r="Z35" s="2251"/>
      <c r="AA35" s="2251"/>
      <c r="AB35" s="2251"/>
      <c r="AC35" s="326"/>
      <c r="AD35" s="2251" t="str">
        <f>IF(TITLE_NUMBER_PR_CHANGE="",IF(TITLE_NUMBER_PR="","",TITLE_NUMBER_PR),TITLE_NUMBER_PR_CHANGE)</f>
        <v>294-ПК</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452</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8C8DD-DDA3-E6C9-6847-E73667F886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Свердловской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Свердловской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46006.53162037037</v>
      </c>
      <c r="W30" s="2264"/>
      <c r="X30" s="2264"/>
      <c r="Y30" s="2264"/>
      <c r="Z30" s="2264"/>
      <c r="AA30" s="2264"/>
      <c r="AB30" s="2264"/>
      <c r="AC30" s="326"/>
      <c r="AD30" s="2264" t="str">
        <f>IF(TITLE_DATE_PR_CHANGE="",IF(TITLE_DATE_PR="","",TITLE_DATE_PR),TITLE_DATE_PR_CHANGE)</f>
        <v>46006.53162037037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294-ПК</v>
      </c>
      <c r="W31" s="2251"/>
      <c r="X31" s="2251"/>
      <c r="Y31" s="2251"/>
      <c r="Z31" s="2251"/>
      <c r="AA31" s="2251"/>
      <c r="AB31" s="2251"/>
      <c r="AC31" s="326"/>
      <c r="AD31" s="2251" t="str">
        <f>IF(TITLE_NUMBER_PR_CHANGE="",IF(TITLE_NUMBER_PR="","",TITLE_NUMBER_PR),TITLE_NUMBER_PR_CHANGE)</f>
        <v>294-ПК</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Региональная энергетическая комиссия Свердловской области</v>
      </c>
      <c r="W32" s="2251"/>
      <c r="X32" s="2251"/>
      <c r="Y32" s="2251"/>
      <c r="Z32" s="2251"/>
      <c r="AA32" s="2251"/>
      <c r="AB32" s="2251"/>
      <c r="AC32" s="326"/>
      <c r="AD32" s="2251" t="str">
        <f>IF(TITLE_IST_PUB_CHANGE="",IF(TITLE_IST_PUB="","",TITLE_IST_PUB),TITLE_IST_PUB_CHANGE)</f>
        <v>Региональная энергетическая комиссия Свердловской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46006.53162037037</v>
      </c>
      <c r="W34" s="2264"/>
      <c r="X34" s="2264"/>
      <c r="Y34" s="2264"/>
      <c r="Z34" s="2264"/>
      <c r="AA34" s="2264"/>
      <c r="AB34" s="2264"/>
      <c r="AC34" s="326"/>
      <c r="AD34" s="2264" t="str">
        <f>IF(TITLE_DATE_PR_CHANGE="",IF(TITLE_DATE_PR="","",TITLE_DATE_PR),TITLE_DATE_PR_CHANGE)</f>
        <v>46006.53162037037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294-ПК</v>
      </c>
      <c r="W35" s="2251"/>
      <c r="X35" s="2251"/>
      <c r="Y35" s="2251"/>
      <c r="Z35" s="2251"/>
      <c r="AA35" s="2251"/>
      <c r="AB35" s="2251"/>
      <c r="AC35" s="326"/>
      <c r="AD35" s="2251" t="str">
        <f>IF(TITLE_NUMBER_PR_CHANGE="",IF(TITLE_NUMBER_PR="","",TITLE_NUMBER_PR),TITLE_NUMBER_PR_CHANGE)</f>
        <v>294-ПК</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452</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3ADED-545C-2BD5-1FF7-766C7C311F3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ПАО "ОГК-2" - Серовская ГРЭС, г. Серов</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Свердловской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Свердловской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46006.53162037037</v>
      </c>
      <c r="W30" s="2264"/>
      <c r="X30" s="2264"/>
      <c r="Y30" s="2264"/>
      <c r="Z30" s="2264"/>
      <c r="AA30" s="2264"/>
      <c r="AB30" s="2264"/>
      <c r="AC30" s="326"/>
      <c r="AD30" s="2264" t="str">
        <f>IF(TITLE_DATE_PR_CHANGE="",IF(TITLE_DATE_PR="","",TITLE_DATE_PR),TITLE_DATE_PR_CHANGE)</f>
        <v>46006.53162037037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294-ПК</v>
      </c>
      <c r="W31" s="2251"/>
      <c r="X31" s="2251"/>
      <c r="Y31" s="2251"/>
      <c r="Z31" s="2251"/>
      <c r="AA31" s="2251"/>
      <c r="AB31" s="2251"/>
      <c r="AC31" s="326"/>
      <c r="AD31" s="2251" t="str">
        <f>IF(TITLE_NUMBER_PR_CHANGE="",IF(TITLE_NUMBER_PR="","",TITLE_NUMBER_PR),TITLE_NUMBER_PR_CHANGE)</f>
        <v>294-ПК</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Региональная энергетическая комиссия Свердловской области</v>
      </c>
      <c r="W32" s="2251"/>
      <c r="X32" s="2251"/>
      <c r="Y32" s="2251"/>
      <c r="Z32" s="2251"/>
      <c r="AA32" s="2251"/>
      <c r="AB32" s="2251"/>
      <c r="AC32" s="326"/>
      <c r="AD32" s="2251" t="str">
        <f>IF(TITLE_IST_PUB_CHANGE="",IF(TITLE_IST_PUB="","",TITLE_IST_PUB),TITLE_IST_PUB_CHANGE)</f>
        <v>Региональная энергетическая комиссия Свердловской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46006.53162037037</v>
      </c>
      <c r="W34" s="2264"/>
      <c r="X34" s="2264"/>
      <c r="Y34" s="2264"/>
      <c r="Z34" s="2264"/>
      <c r="AA34" s="2264"/>
      <c r="AB34" s="2264"/>
      <c r="AC34" s="326"/>
      <c r="AD34" s="2264" t="str">
        <f>IF(TITLE_DATE_PR_CHANGE="",IF(TITLE_DATE_PR="","",TITLE_DATE_PR),TITLE_DATE_PR_CHANGE)</f>
        <v>46006.53162037037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294-ПК</v>
      </c>
      <c r="W35" s="2251"/>
      <c r="X35" s="2251"/>
      <c r="Y35" s="2251"/>
      <c r="Z35" s="2251"/>
      <c r="AA35" s="2251"/>
      <c r="AB35" s="2251"/>
      <c r="AC35" s="326"/>
      <c r="AD35" s="2251" t="str">
        <f>IF(TITLE_NUMBER_PR_CHANGE="",IF(TITLE_NUMBER_PR="","",TITLE_NUMBER_PR),TITLE_NUMBER_PR_CHANGE)</f>
        <v>294-ПК</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89</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136</v>
      </c>
      <c r="C41" s="1370" t="s">
        <v>137</v>
      </c>
      <c r="D41" s="1370" t="s">
        <v>138</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452</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43B3C-1E09-F383-14AA-399409C2C7D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ПАО "ОГК-2" - Серовская ГРЭС, г. Серов</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Свердловской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Свердловской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46006.53162037037</v>
      </c>
      <c r="Y34" s="2264"/>
      <c r="Z34" s="2264"/>
      <c r="AA34" s="2264"/>
      <c r="AB34" s="2264"/>
      <c r="AC34" s="2264"/>
      <c r="AD34" s="2264"/>
      <c r="AE34" s="2264"/>
      <c r="AF34" s="326"/>
      <c r="AG34" s="2264" t="str">
        <f>IF(TITLE_DATE_PR_CHANGE="",IF(TITLE_DATE_PR="","",TITLE_DATE_PR),TITLE_DATE_PR_CHANGE)</f>
        <v>46006.53162037037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294-ПК</v>
      </c>
      <c r="Y35" s="2251"/>
      <c r="Z35" s="2251"/>
      <c r="AA35" s="2251"/>
      <c r="AB35" s="2251"/>
      <c r="AC35" s="2251"/>
      <c r="AD35" s="2251"/>
      <c r="AE35" s="2251"/>
      <c r="AF35" s="326"/>
      <c r="AG35" s="2251" t="str">
        <f>IF(TITLE_NUMBER_PR_CHANGE="",IF(TITLE_NUMBER_PR="","",TITLE_NUMBER_PR),TITLE_NUMBER_PR_CHANGE)</f>
        <v>294-ПК</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Региональная энергетическая комиссия Свердловской области</v>
      </c>
      <c r="Y36" s="2251"/>
      <c r="Z36" s="2251"/>
      <c r="AA36" s="2251"/>
      <c r="AB36" s="2251"/>
      <c r="AC36" s="2251"/>
      <c r="AD36" s="2251"/>
      <c r="AE36" s="2251"/>
      <c r="AF36" s="326"/>
      <c r="AG36" s="2251" t="str">
        <f>IF(TITLE_IST_PUB_CHANGE="",IF(TITLE_IST_PUB="","",TITLE_IST_PUB),TITLE_IST_PUB_CHANGE)</f>
        <v>Региональная энергетическая комиссия Свердловской области</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46006.53162037037</v>
      </c>
      <c r="Y38" s="2264"/>
      <c r="Z38" s="2264"/>
      <c r="AA38" s="2264"/>
      <c r="AB38" s="2264"/>
      <c r="AC38" s="2264"/>
      <c r="AD38" s="2264"/>
      <c r="AE38" s="2264"/>
      <c r="AF38" s="326"/>
      <c r="AG38" s="2264" t="str">
        <f>IF(TITLE_DATE_PR_CHANGE="",IF(TITLE_DATE_PR="","",TITLE_DATE_PR),TITLE_DATE_PR_CHANGE)</f>
        <v>46006.53162037037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294-ПК</v>
      </c>
      <c r="Y39" s="2251"/>
      <c r="Z39" s="2251"/>
      <c r="AA39" s="2251"/>
      <c r="AB39" s="2251"/>
      <c r="AC39" s="2251"/>
      <c r="AD39" s="2251"/>
      <c r="AE39" s="2251"/>
      <c r="AF39" s="326"/>
      <c r="AG39" s="2251" t="str">
        <f>IF(TITLE_NUMBER_PR_CHANGE="",IF(TITLE_NUMBER_PR="","",TITLE_NUMBER_PR),TITLE_NUMBER_PR_CHANGE)</f>
        <v>294-ПК</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89</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136</v>
      </c>
      <c r="C47" s="1259" t="s">
        <v>137</v>
      </c>
      <c r="D47" s="1259" t="s">
        <v>138</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453</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5C55EE-A627-F757-C094-BD240B4DADF7}" mc:Ignorable="x14ac xr xr2 xr3">
  <sheetPr>
    <tabColor rgb="FFCCCCFF"/>
  </sheetPr>
  <dimension ref="A1:Q79"/>
  <sheetViews>
    <sheetView topLeftCell="C19" showGridLines="0" zoomScale="90" workbookViewId="0">
      <selection activeCell="F30" sqref="F3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45292.510092592594</v>
      </c>
      <c r="G11" s="77"/>
      <c r="H11" s="773" t="s">
        <v>22</v>
      </c>
      <c r="J11" s="876" t="s">
        <v>23</v>
      </c>
      <c r="Q11" s="74">
        <v>0</v>
      </c>
    </row>
    <row customHeight="1" ht="22.5">
      <c r="A12" s="2098"/>
      <c r="D12" s="75"/>
      <c r="E12" s="1165" t="s">
        <v>24</v>
      </c>
      <c r="F12" s="1732">
        <v>47483.5103125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46006.53092592592</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46023.53103009259</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45266.510613425926</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43</v>
      </c>
      <c r="G24" s="73"/>
      <c r="Q24" s="74">
        <v>0</v>
      </c>
    </row>
    <row customHeight="1" ht="22.5">
      <c r="D25" s="75"/>
      <c r="E25" s="76"/>
      <c r="F25" s="270" t="str">
        <f>"Изменение "&amp;IF(TEMPLATE_GROUP="P","тарифов","предложения по тарифам")</f>
        <v>Изменение тарифов</v>
      </c>
      <c r="G25" s="73"/>
      <c r="J25" s="875" t="s">
        <v>45</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46006.53162037037</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46</v>
      </c>
      <c r="G27" s="73"/>
      <c r="Q27" s="74">
        <v>0</v>
      </c>
    </row>
    <row customHeight="1" ht="24.75">
      <c r="D28" s="75"/>
      <c r="E28" s="391" t="s">
        <v>47</v>
      </c>
      <c r="F28" s="2630" t="s">
        <v>43</v>
      </c>
      <c r="G28" s="73"/>
      <c r="Q28" s="74">
        <v>0</v>
      </c>
    </row>
    <row customHeight="1" ht="19.5">
      <c r="D29" s="75"/>
      <c r="E29" s="391" t="s">
        <v>44</v>
      </c>
      <c r="F29" s="2630" t="s">
        <v>43</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43FD255-E6AE-A8F2-53A9-1E79FD4FB0DC}"/>
    <hyperlink ref="H17" location="Титульный!H9" display="Как заполнить?" tooltip="Помощь по работе с полями отчётной формы" xr:uid="{3FBE8D1F-2A5D-2E68-E151-3D3615A1B38D}"/>
    <hyperlink ref="H39" location="Титульный!H9" display="Как заполнить?" tooltip="Помощь по работе с полями отчётной формы" xr:uid="{E0134D29-5E76-124F-5772-4B0A330FC283}"/>
    <hyperlink ref="H62" location="Титульный!H9" display="Как заполнить?" tooltip="Помощь по работе с полями отчётной формы" xr:uid="{613DDBD3-3C01-8BC1-5CCF-D703084AFD5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14FD6-0146-5926-AD29-09ECC1F6E42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ПАО "ОГК-2" - Серовская ГРЭС, г. Серов</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Свердловской области</v>
      </c>
      <c r="W30" s="2251"/>
      <c r="X30" s="2251"/>
      <c r="Y30" s="2251"/>
      <c r="Z30" s="2251"/>
      <c r="AA30" s="326"/>
      <c r="AB30" s="2251" t="str">
        <f>IF(TITLE_NAME_OR_PR_CHANGE="",IF(TITLE_NAME_OR_PR="","",TITLE_NAME_OR_PR),TITLE_NAME_OR_PR_CHANGE)</f>
        <v>Региональная энергетическая комиссия Свердловской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46006.53162037037</v>
      </c>
      <c r="W31" s="2264"/>
      <c r="X31" s="2264"/>
      <c r="Y31" s="2264"/>
      <c r="Z31" s="2264"/>
      <c r="AA31" s="326"/>
      <c r="AB31" s="2264" t="str">
        <f>IF(TITLE_DATE_PR_CHANGE="",IF(TITLE_DATE_PR="","",TITLE_DATE_PR),TITLE_DATE_PR_CHANGE)</f>
        <v>46006.53162037037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294-ПК</v>
      </c>
      <c r="W32" s="2251"/>
      <c r="X32" s="2251"/>
      <c r="Y32" s="2251"/>
      <c r="Z32" s="2251"/>
      <c r="AA32" s="326"/>
      <c r="AB32" s="2251" t="str">
        <f>IF(TITLE_NUMBER_PR_CHANGE="",IF(TITLE_NUMBER_PR="","",TITLE_NUMBER_PR),TITLE_NUMBER_PR_CHANGE)</f>
        <v>294-ПК</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Региональная энергетическая комиссия Свердловской области</v>
      </c>
      <c r="W33" s="2251"/>
      <c r="X33" s="2251"/>
      <c r="Y33" s="2251"/>
      <c r="Z33" s="2251"/>
      <c r="AA33" s="326"/>
      <c r="AB33" s="2251" t="str">
        <f>IF(TITLE_IST_PUB_CHANGE="",IF(TITLE_IST_PUB="","",TITLE_IST_PUB),TITLE_IST_PUB_CHANGE)</f>
        <v>Региональная энергетическая комиссия Свердловской области</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46006.53162037037</v>
      </c>
      <c r="W35" s="2264"/>
      <c r="X35" s="2264"/>
      <c r="Y35" s="2264"/>
      <c r="Z35" s="2264"/>
      <c r="AA35" s="326"/>
      <c r="AB35" s="2264" t="str">
        <f>IF(TITLE_DATE_PR_CHANGE="",IF(TITLE_DATE_PR="","",TITLE_DATE_PR),TITLE_DATE_PR_CHANGE)</f>
        <v>46006.53162037037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294-ПК</v>
      </c>
      <c r="W36" s="2251"/>
      <c r="X36" s="2251"/>
      <c r="Y36" s="2251"/>
      <c r="Z36" s="2251"/>
      <c r="AA36" s="326"/>
      <c r="AB36" s="2251" t="str">
        <f>IF(TITLE_NUMBER_PR_CHANGE="",IF(TITLE_NUMBER_PR="","",TITLE_NUMBER_PR),TITLE_NUMBER_PR_CHANGE)</f>
        <v>294-ПК</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89</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481</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6EA1A-83D5-A498-8483-DBF8F97EAA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Свердловской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46006.53162037037</v>
      </c>
      <c r="W28" s="2264"/>
      <c r="X28" s="2264"/>
      <c r="Y28" s="2264"/>
      <c r="Z28" s="2264"/>
      <c r="AA28" s="2264"/>
      <c r="AB28" s="326"/>
      <c r="AC28" s="2264" t="str">
        <f>IF(TITLE_DATE_PR_CHANGE="",IF(TITLE_DATE_PR="","",TITLE_DATE_PR),TITLE_DATE_PR_CHANGE)</f>
        <v>46006.53162037037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294-ПК</v>
      </c>
      <c r="W29" s="2251"/>
      <c r="X29" s="2251"/>
      <c r="Y29" s="2251"/>
      <c r="Z29" s="2251"/>
      <c r="AA29" s="2251"/>
      <c r="AB29" s="326"/>
      <c r="AC29" s="2251" t="str">
        <f>IF(TITLE_NUMBER_PR_CHANGE="",IF(TITLE_NUMBER_PR="","",TITLE_NUMBER_PR),TITLE_NUMBER_PR_CHANGE)</f>
        <v>294-ПК</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2251"/>
      <c r="AB30" s="326"/>
      <c r="AC30" s="2251" t="str">
        <f>IF(TITLE_IST_PUB_CHANGE="",IF(TITLE_IST_PUB="","",TITLE_IST_PUB),TITLE_IST_PUB_CHANGE)</f>
        <v>Региональная энергетическая комиссия Свердловской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46006.53162037037</v>
      </c>
      <c r="W32" s="2264"/>
      <c r="X32" s="2264"/>
      <c r="Y32" s="2264"/>
      <c r="Z32" s="2264"/>
      <c r="AA32" s="2264"/>
      <c r="AB32" s="326"/>
      <c r="AC32" s="2264" t="str">
        <f>IF(TITLE_DATE_PR_CHANGE="",IF(TITLE_DATE_PR="","",TITLE_DATE_PR),TITLE_DATE_PR_CHANGE)</f>
        <v>46006.53162037037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294-ПК</v>
      </c>
      <c r="W33" s="2251"/>
      <c r="X33" s="2251"/>
      <c r="Y33" s="2251"/>
      <c r="Z33" s="2251"/>
      <c r="AA33" s="2251"/>
      <c r="AB33" s="326"/>
      <c r="AC33" s="2251" t="str">
        <f>IF(TITLE_NUMBER_PR_CHANGE="",IF(TITLE_NUMBER_PR="","",TITLE_NUMBER_PR),TITLE_NUMBER_PR_CHANGE)</f>
        <v>294-ПК</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496</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225</v>
      </c>
      <c r="B46" s="1363" t="s">
        <v>226</v>
      </c>
      <c r="C46" s="1363" t="s">
        <v>227</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496</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83742-05B5-352A-A27B-B2E41370005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Свердловской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46006.53162037037</v>
      </c>
      <c r="W28" s="2264"/>
      <c r="X28" s="2264"/>
      <c r="Y28" s="2264"/>
      <c r="Z28" s="2264"/>
      <c r="AA28" s="2264"/>
      <c r="AB28" s="326"/>
      <c r="AC28" s="2264" t="str">
        <f>IF(TITLE_DATE_PR_CHANGE="",IF(TITLE_DATE_PR="","",TITLE_DATE_PR),TITLE_DATE_PR_CHANGE)</f>
        <v>46006.53162037037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294-ПК</v>
      </c>
      <c r="W29" s="2251"/>
      <c r="X29" s="2251"/>
      <c r="Y29" s="2251"/>
      <c r="Z29" s="2251"/>
      <c r="AA29" s="2251"/>
      <c r="AB29" s="326"/>
      <c r="AC29" s="2251" t="str">
        <f>IF(TITLE_NUMBER_PR_CHANGE="",IF(TITLE_NUMBER_PR="","",TITLE_NUMBER_PR),TITLE_NUMBER_PR_CHANGE)</f>
        <v>294-ПК</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2251"/>
      <c r="AB30" s="326"/>
      <c r="AC30" s="2251" t="str">
        <f>IF(TITLE_IST_PUB_CHANGE="",IF(TITLE_IST_PUB="","",TITLE_IST_PUB),TITLE_IST_PUB_CHANGE)</f>
        <v>Региональная энергетическая комиссия Свердловской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46006.53162037037</v>
      </c>
      <c r="W32" s="2264"/>
      <c r="X32" s="2264"/>
      <c r="Y32" s="2264"/>
      <c r="Z32" s="2264"/>
      <c r="AA32" s="2264"/>
      <c r="AB32" s="326"/>
      <c r="AC32" s="2264" t="str">
        <f>IF(TITLE_DATE_PR_CHANGE="",IF(TITLE_DATE_PR="","",TITLE_DATE_PR),TITLE_DATE_PR_CHANGE)</f>
        <v>46006.53162037037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294-ПК</v>
      </c>
      <c r="W33" s="2251"/>
      <c r="X33" s="2251"/>
      <c r="Y33" s="2251"/>
      <c r="Z33" s="2251"/>
      <c r="AA33" s="2251"/>
      <c r="AB33" s="326"/>
      <c r="AC33" s="2251" t="str">
        <f>IF(TITLE_NUMBER_PR_CHANGE="",IF(TITLE_NUMBER_PR="","",TITLE_NUMBER_PR),TITLE_NUMBER_PR_CHANGE)</f>
        <v>294-ПК</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230</v>
      </c>
      <c r="B46" s="1363" t="s">
        <v>231</v>
      </c>
      <c r="C46" s="1363" t="s">
        <v>232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C5108-A148-0563-DA59-361B39681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Свердловской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46006.53162037037</v>
      </c>
      <c r="W28" s="2264"/>
      <c r="X28" s="2264"/>
      <c r="Y28" s="2264"/>
      <c r="Z28" s="2264"/>
      <c r="AA28" s="2264"/>
      <c r="AB28" s="326"/>
      <c r="AC28" s="2264" t="str">
        <f>IF(TITLE_DATE_PR_CHANGE="",IF(TITLE_DATE_PR="","",TITLE_DATE_PR),TITLE_DATE_PR_CHANGE)</f>
        <v>46006.53162037037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294-ПК</v>
      </c>
      <c r="W29" s="2251"/>
      <c r="X29" s="2251"/>
      <c r="Y29" s="2251"/>
      <c r="Z29" s="2251"/>
      <c r="AA29" s="2251"/>
      <c r="AB29" s="326"/>
      <c r="AC29" s="2251" t="str">
        <f>IF(TITLE_NUMBER_PR_CHANGE="",IF(TITLE_NUMBER_PR="","",TITLE_NUMBER_PR),TITLE_NUMBER_PR_CHANGE)</f>
        <v>294-ПК</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2251"/>
      <c r="AB30" s="326"/>
      <c r="AC30" s="2251" t="str">
        <f>IF(TITLE_IST_PUB_CHANGE="",IF(TITLE_IST_PUB="","",TITLE_IST_PUB),TITLE_IST_PUB_CHANGE)</f>
        <v>Региональная энергетическая комиссия Свердловской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46006.53162037037</v>
      </c>
      <c r="W32" s="2264"/>
      <c r="X32" s="2264"/>
      <c r="Y32" s="2264"/>
      <c r="Z32" s="2264"/>
      <c r="AA32" s="2264"/>
      <c r="AB32" s="326"/>
      <c r="AC32" s="2264" t="str">
        <f>IF(TITLE_DATE_PR_CHANGE="",IF(TITLE_DATE_PR="","",TITLE_DATE_PR),TITLE_DATE_PR_CHANGE)</f>
        <v>46006.53162037037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294-ПК</v>
      </c>
      <c r="W33" s="2251"/>
      <c r="X33" s="2251"/>
      <c r="Y33" s="2251"/>
      <c r="Z33" s="2251"/>
      <c r="AA33" s="2251"/>
      <c r="AB33" s="326"/>
      <c r="AC33" s="2251" t="str">
        <f>IF(TITLE_NUMBER_PR_CHANGE="",IF(TITLE_NUMBER_PR="","",TITLE_NUMBER_PR),TITLE_NUMBER_PR_CHANGE)</f>
        <v>294-ПК</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235</v>
      </c>
      <c r="B46" s="1363" t="s">
        <v>236</v>
      </c>
      <c r="C46" s="1363" t="s">
        <v>237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8BDF5-A928-5C1A-234F-D775BF909E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Свердловской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46006.53162037037</v>
      </c>
      <c r="W28" s="2264"/>
      <c r="X28" s="2264"/>
      <c r="Y28" s="2264"/>
      <c r="Z28" s="2264"/>
      <c r="AA28" s="2264"/>
      <c r="AB28" s="326"/>
      <c r="AC28" s="2264" t="str">
        <f>IF(TITLE_DATE_PR_CHANGE="",IF(TITLE_DATE_PR="","",TITLE_DATE_PR),TITLE_DATE_PR_CHANGE)</f>
        <v>46006.53162037037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294-ПК</v>
      </c>
      <c r="W29" s="2251"/>
      <c r="X29" s="2251"/>
      <c r="Y29" s="2251"/>
      <c r="Z29" s="2251"/>
      <c r="AA29" s="2251"/>
      <c r="AB29" s="326"/>
      <c r="AC29" s="2251" t="str">
        <f>IF(TITLE_NUMBER_PR_CHANGE="",IF(TITLE_NUMBER_PR="","",TITLE_NUMBER_PR),TITLE_NUMBER_PR_CHANGE)</f>
        <v>294-ПК</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2251"/>
      <c r="AB30" s="326"/>
      <c r="AC30" s="2251" t="str">
        <f>IF(TITLE_IST_PUB_CHANGE="",IF(TITLE_IST_PUB="","",TITLE_IST_PUB),TITLE_IST_PUB_CHANGE)</f>
        <v>Региональная энергетическая комиссия Свердловской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46006.53162037037</v>
      </c>
      <c r="W32" s="2264"/>
      <c r="X32" s="2264"/>
      <c r="Y32" s="2264"/>
      <c r="Z32" s="2264"/>
      <c r="AA32" s="2264"/>
      <c r="AB32" s="326"/>
      <c r="AC32" s="2264" t="str">
        <f>IF(TITLE_DATE_PR_CHANGE="",IF(TITLE_DATE_PR="","",TITLE_DATE_PR),TITLE_DATE_PR_CHANGE)</f>
        <v>46006.53162037037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294-ПК</v>
      </c>
      <c r="W33" s="2251"/>
      <c r="X33" s="2251"/>
      <c r="Y33" s="2251"/>
      <c r="Z33" s="2251"/>
      <c r="AA33" s="2251"/>
      <c r="AB33" s="326"/>
      <c r="AC33" s="2251" t="str">
        <f>IF(TITLE_NUMBER_PR_CHANGE="",IF(TITLE_NUMBER_PR="","",TITLE_NUMBER_PR),TITLE_NUMBER_PR_CHANGE)</f>
        <v>294-ПК</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240</v>
      </c>
      <c r="B46" s="1363" t="s">
        <v>241</v>
      </c>
      <c r="C46" s="1363" t="s">
        <v>242</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BBF756-7073-9F85-6ADD-1477AD23026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46006.53162037037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294-ПК</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46006.53162037037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294-ПК</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89</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481</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BBF4C-687D-DF1C-4B14-D9C70744CC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Свердловской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Свердловской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46006.53162037037</v>
      </c>
      <c r="W32" s="2264"/>
      <c r="X32" s="2264"/>
      <c r="Y32" s="2264"/>
      <c r="Z32" s="2264"/>
      <c r="AA32" s="2264"/>
      <c r="AB32" s="2264"/>
      <c r="AC32" s="326"/>
      <c r="AD32" s="2264" t="str">
        <f>IF(TITLE_DATE_PR_CHANGE="",IF(TITLE_DATE_PR="","",TITLE_DATE_PR),TITLE_DATE_PR_CHANGE)</f>
        <v>46006.53162037037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294-ПК</v>
      </c>
      <c r="W33" s="2251"/>
      <c r="X33" s="2251"/>
      <c r="Y33" s="2251"/>
      <c r="Z33" s="2251"/>
      <c r="AA33" s="2251"/>
      <c r="AB33" s="2251"/>
      <c r="AC33" s="326"/>
      <c r="AD33" s="2251" t="str">
        <f>IF(TITLE_NUMBER_PR_CHANGE="",IF(TITLE_NUMBER_PR="","",TITLE_NUMBER_PR),TITLE_NUMBER_PR_CHANGE)</f>
        <v>294-ПК</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Региональная энергетическая комиссия Свердловской области</v>
      </c>
      <c r="W34" s="2251"/>
      <c r="X34" s="2251"/>
      <c r="Y34" s="2251"/>
      <c r="Z34" s="2251"/>
      <c r="AA34" s="2251"/>
      <c r="AB34" s="2251"/>
      <c r="AC34" s="326"/>
      <c r="AD34" s="2251" t="str">
        <f>IF(TITLE_IST_PUB_CHANGE="",IF(TITLE_IST_PUB="","",TITLE_IST_PUB),TITLE_IST_PUB_CHANGE)</f>
        <v>Региональная энергетическая комиссия Свердловской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46006.53162037037</v>
      </c>
      <c r="W36" s="2264"/>
      <c r="X36" s="2264"/>
      <c r="Y36" s="2264"/>
      <c r="Z36" s="2264"/>
      <c r="AA36" s="2264"/>
      <c r="AB36" s="2264"/>
      <c r="AC36" s="326"/>
      <c r="AD36" s="2264" t="str">
        <f>IF(TITLE_DATE_PR_CHANGE="",IF(TITLE_DATE_PR="","",TITLE_DATE_PR),TITLE_DATE_PR_CHANGE)</f>
        <v>46006.53162037037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294-ПК</v>
      </c>
      <c r="W37" s="2251"/>
      <c r="X37" s="2251"/>
      <c r="Y37" s="2251"/>
      <c r="Z37" s="2251"/>
      <c r="AA37" s="2251"/>
      <c r="AB37" s="2251"/>
      <c r="AC37" s="326"/>
      <c r="AD37" s="2251" t="str">
        <f>IF(TITLE_NUMBER_PR_CHANGE="",IF(TITLE_NUMBER_PR="","",TITLE_NUMBER_PR),TITLE_NUMBER_PR_CHANGE)</f>
        <v>294-ПК</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245</v>
      </c>
      <c r="B50" s="1343" t="s">
        <v>246</v>
      </c>
      <c r="C50" s="1343" t="s">
        <v>247</v>
      </c>
      <c r="D50" s="1343" t="s">
        <v>516</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516</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BE413-62CD-CB93-7C88-5AE445DE32D3}" mc:Ignorable="x14ac xr xr2 xr3">
  <sheetPr>
    <tabColor theme="6" tint="0.4"/>
  </sheetPr>
  <dimension ref="A1:DP58"/>
  <sheetViews>
    <sheetView showGridLines="0" zoomScale="90" workbookViewId="0">
      <pane xSplit="28" ySplit="40" topLeftCell="AS41" activePane="bottomRight" state="frozen"/>
      <selection pane="bottomLeft" activeCell="A41" sqref="A41"/>
      <selection pane="topRight" activeCell="AC1" sqref="AC1"/>
      <selection pane="bottomRight" activeCell="AC43" sqref="AC43:DI4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112" max="112" width="10.57421875" hidden="1"/>
    <col min="113" max="113" style="1635" width="4.00390625" customWidth="1"/>
    <col min="114" max="114" style="1635" width="115.00390625" customWidth="1"/>
    <col min="115" max="119" style="1642" width="10.00390625" customWidth="1"/>
    <col min="120" max="120"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P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2"/>
      <c r="CV2" s="2243"/>
      <c r="CW2" s="2243"/>
      <c r="CX2" s="2243"/>
      <c r="CY2" s="2243"/>
      <c r="CZ2" s="2243"/>
      <c r="DA2" s="2244"/>
      <c r="DB2" s="2242"/>
      <c r="DC2" s="2243"/>
      <c r="DD2" s="2243"/>
      <c r="DE2" s="2243"/>
      <c r="DF2" s="2243"/>
      <c r="DG2" s="2243"/>
      <c r="DH2" s="2244"/>
      <c r="DI2" s="2244"/>
      <c r="DJ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L2" s="500"/>
      <c r="DM2" s="500" t="str">
        <f>IF(T2="","",T2)</f>
        <v>Наименование тарифа</v>
      </c>
      <c r="DN2" s="500"/>
      <c r="DO2" s="500"/>
      <c r="DP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2"/>
      <c r="CV3" s="2243"/>
      <c r="CW3" s="2243"/>
      <c r="CX3" s="2243"/>
      <c r="CY3" s="2243"/>
      <c r="CZ3" s="2243"/>
      <c r="DA3" s="2244"/>
      <c r="DB3" s="2242"/>
      <c r="DC3" s="2243"/>
      <c r="DD3" s="2243"/>
      <c r="DE3" s="2243"/>
      <c r="DF3" s="2243"/>
      <c r="DG3" s="2243"/>
      <c r="DH3" s="2244"/>
      <c r="DI3" s="2244"/>
      <c r="DJ3" s="1258" t="s">
        <v>402</v>
      </c>
      <c r="DL3" s="500"/>
      <c r="DM3" s="500" t="str">
        <f>IF(T3="","",T3)</f>
        <v>Территория действия тарифа</v>
      </c>
      <c r="DN3" s="500"/>
      <c r="DO3" s="500"/>
      <c r="DP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2"/>
      <c r="CV4" s="2243"/>
      <c r="CW4" s="2243"/>
      <c r="CX4" s="2243"/>
      <c r="CY4" s="2243"/>
      <c r="CZ4" s="2243"/>
      <c r="DA4" s="2244"/>
      <c r="DB4" s="2242"/>
      <c r="DC4" s="2243"/>
      <c r="DD4" s="2243"/>
      <c r="DE4" s="2243"/>
      <c r="DF4" s="2243"/>
      <c r="DG4" s="2243"/>
      <c r="DH4" s="2244"/>
      <c r="DI4" s="2244"/>
      <c r="DJ4" s="1258" t="s">
        <v>518</v>
      </c>
      <c r="DL4" s="500"/>
      <c r="DM4" s="500" t="str">
        <f>IF(T4="","",T4)</f>
        <v>Наименование централизованной системы водоотведения</v>
      </c>
      <c r="DN4" s="500"/>
      <c r="DO4" s="500"/>
      <c r="DP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0"/>
      <c r="CV5" s="2351"/>
      <c r="CW5" s="2351"/>
      <c r="CX5" s="2351"/>
      <c r="CY5" s="2351"/>
      <c r="CZ5" s="2351"/>
      <c r="DA5" s="2352"/>
      <c r="DB5" s="2350"/>
      <c r="DC5" s="2351"/>
      <c r="DD5" s="2351"/>
      <c r="DE5" s="2351"/>
      <c r="DF5" s="2351"/>
      <c r="DG5" s="2351"/>
      <c r="DH5" s="2352"/>
      <c r="DI5" s="2355"/>
      <c r="DJ5" s="1258" t="s">
        <v>485</v>
      </c>
      <c r="DL5" s="500"/>
      <c r="DM5" s="500" t="str">
        <f>IF(T5="","",T5)</f>
        <v>Наименование признака дифференциации</v>
      </c>
      <c r="DN5" s="500"/>
      <c r="DO5" s="500"/>
      <c r="DP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5"/>
      <c r="CV6" s="2246"/>
      <c r="CW6" s="2246"/>
      <c r="CX6" s="2246"/>
      <c r="CY6" s="2246"/>
      <c r="CZ6" s="2246"/>
      <c r="DA6" s="2247"/>
      <c r="DB6" s="2245"/>
      <c r="DC6" s="2246"/>
      <c r="DD6" s="2246"/>
      <c r="DE6" s="2246"/>
      <c r="DF6" s="2246"/>
      <c r="DG6" s="2246"/>
      <c r="DH6" s="2247"/>
      <c r="DI6" s="2247"/>
      <c r="DJ6" s="1307" t="s">
        <v>486</v>
      </c>
      <c r="DL6" s="500"/>
      <c r="DM6" s="500" t="str">
        <f>IF(T6="","",T6)</f>
        <v>Группа потребителей</v>
      </c>
      <c r="DN6" s="500"/>
      <c r="DO6" s="500"/>
      <c r="DP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751"/>
      <c r="AK7" s="751"/>
      <c r="AL7" s="1257"/>
      <c r="AM7" s="2602"/>
      <c r="AN7" s="2107" t="s">
        <v>67</v>
      </c>
      <c r="AO7" s="2602"/>
      <c r="AP7" s="2107" t="s">
        <v>67</v>
      </c>
      <c r="AQ7" s="751"/>
      <c r="AR7" s="751"/>
      <c r="AS7" s="1257"/>
      <c r="AT7" s="2602"/>
      <c r="AU7" s="2107" t="s">
        <v>67</v>
      </c>
      <c r="AV7" s="2602"/>
      <c r="AW7" s="2107" t="s">
        <v>67</v>
      </c>
      <c r="AX7" s="751"/>
      <c r="AY7" s="751"/>
      <c r="AZ7" s="1257"/>
      <c r="BA7" s="2602"/>
      <c r="BB7" s="2107" t="s">
        <v>67</v>
      </c>
      <c r="BC7" s="2602"/>
      <c r="BD7" s="2107" t="s">
        <v>67</v>
      </c>
      <c r="BE7" s="751"/>
      <c r="BF7" s="751"/>
      <c r="BG7" s="1257"/>
      <c r="BH7" s="2602"/>
      <c r="BI7" s="2107" t="s">
        <v>67</v>
      </c>
      <c r="BJ7" s="2602"/>
      <c r="BK7" s="2107" t="s">
        <v>67</v>
      </c>
      <c r="BL7" s="751"/>
      <c r="BM7" s="751"/>
      <c r="BN7" s="1257"/>
      <c r="BO7" s="2602"/>
      <c r="BP7" s="2107" t="s">
        <v>67</v>
      </c>
      <c r="BQ7" s="2602"/>
      <c r="BR7" s="2107" t="s">
        <v>67</v>
      </c>
      <c r="BS7" s="751"/>
      <c r="BT7" s="751"/>
      <c r="BU7" s="1257"/>
      <c r="BV7" s="2602"/>
      <c r="BW7" s="2107" t="s">
        <v>67</v>
      </c>
      <c r="BX7" s="2602"/>
      <c r="BY7" s="2107" t="s">
        <v>67</v>
      </c>
      <c r="BZ7" s="751"/>
      <c r="CA7" s="751"/>
      <c r="CB7" s="1257"/>
      <c r="CC7" s="2602"/>
      <c r="CD7" s="2107" t="s">
        <v>67</v>
      </c>
      <c r="CE7" s="2602"/>
      <c r="CF7" s="2107" t="s">
        <v>67</v>
      </c>
      <c r="CG7" s="751"/>
      <c r="CH7" s="751"/>
      <c r="CI7" s="1257"/>
      <c r="CJ7" s="2602"/>
      <c r="CK7" s="2107" t="s">
        <v>67</v>
      </c>
      <c r="CL7" s="2602"/>
      <c r="CM7" s="2107" t="s">
        <v>67</v>
      </c>
      <c r="CN7" s="751"/>
      <c r="CO7" s="751"/>
      <c r="CP7" s="1257"/>
      <c r="CQ7" s="2602"/>
      <c r="CR7" s="2107" t="s">
        <v>67</v>
      </c>
      <c r="CS7" s="2602"/>
      <c r="CT7" s="2107" t="s">
        <v>67</v>
      </c>
      <c r="CU7" s="751"/>
      <c r="CV7" s="751"/>
      <c r="CW7" s="1257"/>
      <c r="CX7" s="2602"/>
      <c r="CY7" s="2107" t="s">
        <v>67</v>
      </c>
      <c r="CZ7" s="2602"/>
      <c r="DA7" s="2107" t="s">
        <v>67</v>
      </c>
      <c r="DB7" s="751"/>
      <c r="DC7" s="751"/>
      <c r="DD7" s="1257"/>
      <c r="DE7" s="2602"/>
      <c r="DF7" s="2107" t="s">
        <v>67</v>
      </c>
      <c r="DG7" s="2602"/>
      <c r="DH7" s="2107" t="s">
        <v>67</v>
      </c>
      <c r="DI7" s="1438"/>
      <c r="DJ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7" s="511">
        <f>STRCHECKDATE(V8:DI8)</f>
      </c>
      <c r="DL7" s="500"/>
      <c r="DM7" s="500" t="str">
        <f>IF(T7="","",T7)</f>
        <v/>
      </c>
      <c r="DN7" s="500"/>
      <c r="DO7" s="500"/>
      <c r="DP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325"/>
      <c r="CV8" s="325"/>
      <c r="CW8" s="328" t="str">
        <f>CX7&amp;"-"&amp;CZ7</f>
        <v>-</v>
      </c>
      <c r="CX8" s="2309"/>
      <c r="CY8" s="2107"/>
      <c r="CZ8" s="2309"/>
      <c r="DA8" s="2107"/>
      <c r="DB8" s="325"/>
      <c r="DC8" s="325"/>
      <c r="DD8" s="328" t="str">
        <f>DE7&amp;"-"&amp;DG7</f>
        <v>-</v>
      </c>
      <c r="DE8" s="2309"/>
      <c r="DF8" s="2107"/>
      <c r="DG8" s="2309"/>
      <c r="DH8" s="2107"/>
      <c r="DI8" s="1439"/>
      <c r="DJ8" s="2349"/>
      <c r="DL8" s="500"/>
      <c r="DM8" s="500" t="str">
        <f>IF(T8="","",T8)</f>
        <v/>
      </c>
      <c r="DN8" s="500"/>
      <c r="DO8" s="500"/>
      <c r="DP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2670"/>
      <c r="AK9" s="2671"/>
      <c r="AL9" s="2672"/>
      <c r="AM9" s="2673"/>
      <c r="AN9" s="2674"/>
      <c r="AO9" s="2675"/>
      <c r="AP9" s="2676"/>
      <c r="AQ9" s="2677"/>
      <c r="AR9" s="2678"/>
      <c r="AS9" s="2679"/>
      <c r="AT9" s="2680"/>
      <c r="AU9" s="2681"/>
      <c r="AV9" s="2682"/>
      <c r="AW9" s="2683"/>
      <c r="AX9" s="2684"/>
      <c r="AY9" s="2685"/>
      <c r="AZ9" s="2686"/>
      <c r="BA9" s="2687"/>
      <c r="BB9" s="2688"/>
      <c r="BC9" s="2689"/>
      <c r="BD9" s="2690"/>
      <c r="BE9" s="2691"/>
      <c r="BF9" s="2692"/>
      <c r="BG9" s="2693"/>
      <c r="BH9" s="2694"/>
      <c r="BI9" s="2695"/>
      <c r="BJ9" s="2696"/>
      <c r="BK9" s="2697"/>
      <c r="BL9" s="2698"/>
      <c r="BM9" s="2699"/>
      <c r="BN9" s="2700"/>
      <c r="BO9" s="2701"/>
      <c r="BP9" s="2702"/>
      <c r="BQ9" s="2703"/>
      <c r="BR9" s="2704"/>
      <c r="BS9" s="2705"/>
      <c r="BT9" s="2706"/>
      <c r="BU9" s="2707"/>
      <c r="BV9" s="2708"/>
      <c r="BW9" s="2709"/>
      <c r="BX9" s="2710"/>
      <c r="BY9" s="2711"/>
      <c r="BZ9" s="2712"/>
      <c r="CA9" s="2713"/>
      <c r="CB9" s="2714"/>
      <c r="CC9" s="2715"/>
      <c r="CD9" s="2716"/>
      <c r="CE9" s="2717"/>
      <c r="CF9" s="2718"/>
      <c r="CG9" s="2719"/>
      <c r="CH9" s="2720"/>
      <c r="CI9" s="2721"/>
      <c r="CJ9" s="2722"/>
      <c r="CK9" s="2723"/>
      <c r="CL9" s="2724"/>
      <c r="CM9" s="2725"/>
      <c r="CN9" s="2726"/>
      <c r="CO9" s="2727"/>
      <c r="CP9" s="2728"/>
      <c r="CQ9" s="2729"/>
      <c r="CR9" s="2730"/>
      <c r="CS9" s="2731"/>
      <c r="CT9" s="2732"/>
      <c r="CU9" s="2733"/>
      <c r="CV9" s="2734"/>
      <c r="CW9" s="2735"/>
      <c r="CX9" s="2736"/>
      <c r="CY9" s="2737"/>
      <c r="CZ9" s="2738"/>
      <c r="DA9" s="2739"/>
      <c r="DB9" s="2740"/>
      <c r="DC9" s="2741"/>
      <c r="DD9" s="2742"/>
      <c r="DE9" s="2743"/>
      <c r="DF9" s="2744"/>
      <c r="DG9" s="2745"/>
      <c r="DH9" s="2746"/>
      <c r="DI9" s="367"/>
      <c r="DJ9" s="1258" t="s">
        <v>488</v>
      </c>
      <c r="DL9" s="500"/>
      <c r="DM9" s="500" t="str">
        <f>IF(T9="","",T9)</f>
        <v>Добавить значение признака дифференциации</v>
      </c>
      <c r="DN9" s="500"/>
      <c r="DO9" s="500"/>
      <c r="DP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2747"/>
      <c r="AK10" s="2748"/>
      <c r="AL10" s="2749"/>
      <c r="AM10" s="2750"/>
      <c r="AN10" s="2751"/>
      <c r="AO10" s="2752"/>
      <c r="AP10" s="2753"/>
      <c r="AQ10" s="2754"/>
      <c r="AR10" s="2755"/>
      <c r="AS10" s="2756"/>
      <c r="AT10" s="2757"/>
      <c r="AU10" s="2758"/>
      <c r="AV10" s="2759"/>
      <c r="AW10" s="2760"/>
      <c r="AX10" s="2761"/>
      <c r="AY10" s="2762"/>
      <c r="AZ10" s="2763"/>
      <c r="BA10" s="2764"/>
      <c r="BB10" s="2765"/>
      <c r="BC10" s="2766"/>
      <c r="BD10" s="2767"/>
      <c r="BE10" s="2768"/>
      <c r="BF10" s="2769"/>
      <c r="BG10" s="2770"/>
      <c r="BH10" s="2771"/>
      <c r="BI10" s="2772"/>
      <c r="BJ10" s="2773"/>
      <c r="BK10" s="2774"/>
      <c r="BL10" s="2775"/>
      <c r="BM10" s="2776"/>
      <c r="BN10" s="2777"/>
      <c r="BO10" s="2778"/>
      <c r="BP10" s="2779"/>
      <c r="BQ10" s="2780"/>
      <c r="BR10" s="2781"/>
      <c r="BS10" s="2782"/>
      <c r="BT10" s="2783"/>
      <c r="BU10" s="2784"/>
      <c r="BV10" s="2785"/>
      <c r="BW10" s="2786"/>
      <c r="BX10" s="2787"/>
      <c r="BY10" s="2788"/>
      <c r="BZ10" s="2789"/>
      <c r="CA10" s="2790"/>
      <c r="CB10" s="2791"/>
      <c r="CC10" s="2792"/>
      <c r="CD10" s="2793"/>
      <c r="CE10" s="2794"/>
      <c r="CF10" s="2795"/>
      <c r="CG10" s="2796"/>
      <c r="CH10" s="2797"/>
      <c r="CI10" s="2798"/>
      <c r="CJ10" s="2799"/>
      <c r="CK10" s="2800"/>
      <c r="CL10" s="2801"/>
      <c r="CM10" s="2802"/>
      <c r="CN10" s="2803"/>
      <c r="CO10" s="2804"/>
      <c r="CP10" s="2805"/>
      <c r="CQ10" s="2806"/>
      <c r="CR10" s="2807"/>
      <c r="CS10" s="2808"/>
      <c r="CT10" s="2809"/>
      <c r="CU10" s="2810"/>
      <c r="CV10" s="2811"/>
      <c r="CW10" s="2812"/>
      <c r="CX10" s="2813"/>
      <c r="CY10" s="2814"/>
      <c r="CZ10" s="2815"/>
      <c r="DA10" s="2816"/>
      <c r="DB10" s="2817"/>
      <c r="DC10" s="2818"/>
      <c r="DD10" s="2819"/>
      <c r="DE10" s="2820"/>
      <c r="DF10" s="2821"/>
      <c r="DG10" s="2822"/>
      <c r="DH10" s="2823"/>
      <c r="DI10" s="367"/>
      <c r="DJ10" s="1440"/>
      <c r="DL10" s="500"/>
      <c r="DM10" s="500" t="str">
        <f>IF(T10="","",T10)</f>
        <v>Добавить группу потребителей</v>
      </c>
      <c r="DN10" s="500"/>
      <c r="DO10" s="500"/>
      <c r="DP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2824"/>
      <c r="AK11" s="2825"/>
      <c r="AL11" s="2826"/>
      <c r="AM11" s="2827"/>
      <c r="AN11" s="2828"/>
      <c r="AO11" s="2829"/>
      <c r="AP11" s="2830"/>
      <c r="AQ11" s="2831"/>
      <c r="AR11" s="2832"/>
      <c r="AS11" s="2833"/>
      <c r="AT11" s="2834"/>
      <c r="AU11" s="2835"/>
      <c r="AV11" s="2836"/>
      <c r="AW11" s="2837"/>
      <c r="AX11" s="2838"/>
      <c r="AY11" s="2839"/>
      <c r="AZ11" s="2840"/>
      <c r="BA11" s="2841"/>
      <c r="BB11" s="2842"/>
      <c r="BC11" s="2843"/>
      <c r="BD11" s="2844"/>
      <c r="BE11" s="2845"/>
      <c r="BF11" s="2846"/>
      <c r="BG11" s="2847"/>
      <c r="BH11" s="2848"/>
      <c r="BI11" s="2849"/>
      <c r="BJ11" s="2850"/>
      <c r="BK11" s="2851"/>
      <c r="BL11" s="2852"/>
      <c r="BM11" s="2853"/>
      <c r="BN11" s="2854"/>
      <c r="BO11" s="2855"/>
      <c r="BP11" s="2856"/>
      <c r="BQ11" s="2857"/>
      <c r="BR11" s="2858"/>
      <c r="BS11" s="2859"/>
      <c r="BT11" s="2860"/>
      <c r="BU11" s="2861"/>
      <c r="BV11" s="2862"/>
      <c r="BW11" s="2863"/>
      <c r="BX11" s="2864"/>
      <c r="BY11" s="2865"/>
      <c r="BZ11" s="2866"/>
      <c r="CA11" s="2867"/>
      <c r="CB11" s="2868"/>
      <c r="CC11" s="2869"/>
      <c r="CD11" s="2870"/>
      <c r="CE11" s="2871"/>
      <c r="CF11" s="2872"/>
      <c r="CG11" s="2873"/>
      <c r="CH11" s="2874"/>
      <c r="CI11" s="2875"/>
      <c r="CJ11" s="2876"/>
      <c r="CK11" s="2877"/>
      <c r="CL11" s="2878"/>
      <c r="CM11" s="2879"/>
      <c r="CN11" s="2880"/>
      <c r="CO11" s="2881"/>
      <c r="CP11" s="2882"/>
      <c r="CQ11" s="2883"/>
      <c r="CR11" s="2884"/>
      <c r="CS11" s="2885"/>
      <c r="CT11" s="2886"/>
      <c r="CU11" s="2887"/>
      <c r="CV11" s="2888"/>
      <c r="CW11" s="2889"/>
      <c r="CX11" s="2890"/>
      <c r="CY11" s="2891"/>
      <c r="CZ11" s="2892"/>
      <c r="DA11" s="2893"/>
      <c r="DB11" s="2894"/>
      <c r="DC11" s="2895"/>
      <c r="DD11" s="2896"/>
      <c r="DE11" s="2897"/>
      <c r="DF11" s="2898"/>
      <c r="DG11" s="2899"/>
      <c r="DH11" s="2900"/>
      <c r="DI11" s="367"/>
      <c r="DJ11" s="303"/>
      <c r="DL11" s="500"/>
      <c r="DM11" s="500" t="str">
        <f>IF(T11="","",T11)</f>
        <v>Добавить наименование признака дифференциации</v>
      </c>
      <c r="DN11" s="500"/>
      <c r="DO11" s="500"/>
      <c r="DP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L12" s="789"/>
      <c r="DM12" s="789" t="str">
        <f>IF(T12="","",T12)</f>
        <v>Добавить централизованную систему для дифференциации</v>
      </c>
      <c r="DN12" s="789"/>
      <c r="DO12" s="789"/>
      <c r="DP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L13" s="500"/>
      <c r="DM13" s="500" t="str">
        <f>IF(T13="","",T13)</f>
        <v>Добавить территорию для дифференциации</v>
      </c>
      <c r="DN13" s="500"/>
      <c r="DO13" s="500"/>
      <c r="DP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P14" s="1155">
        <v>0</v>
      </c>
    </row>
    <row customHeight="1" ht="14.25" hidden="1">
      <c r="AC15" s="1360"/>
      <c r="AD15" s="1360"/>
      <c r="AE15" s="1361"/>
      <c r="AF15" s="2267"/>
      <c r="AG15" s="2268" t="s">
        <v>67</v>
      </c>
      <c r="AH15" s="2267"/>
      <c r="AI15" s="2268" t="s">
        <v>67</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P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P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P17" s="1155">
        <v>0</v>
      </c>
    </row>
    <row s="1366" customFormat="1" customHeight="1" ht="22.5" hidden="1">
      <c r="L18" s="1478"/>
      <c r="M18" s="1362"/>
      <c r="N18" s="1362"/>
      <c r="O18" s="1367" t="s">
        <v>419</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U18" s="1366"/>
      <c r="CV18" s="1366"/>
      <c r="CW18" s="1366"/>
      <c r="CX18" s="1367"/>
      <c r="CY18" s="1366"/>
      <c r="CZ18" s="1367"/>
      <c r="DA18" s="1366"/>
      <c r="DB18" s="1366"/>
      <c r="DC18" s="1366"/>
      <c r="DD18" s="1366"/>
      <c r="DE18" s="1367"/>
      <c r="DF18" s="1366"/>
      <c r="DG18" s="1367"/>
      <c r="DH18" s="1366"/>
      <c r="DK18" s="511"/>
      <c r="DL18" s="511"/>
      <c r="DM18" s="511"/>
      <c r="DN18" s="511"/>
      <c r="DO18" s="511"/>
      <c r="DP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K19" s="511"/>
      <c r="DL19" s="511"/>
      <c r="DM19" s="511"/>
      <c r="DN19" s="511"/>
      <c r="DO19" s="511"/>
      <c r="DP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J20" s="1366"/>
      <c r="AK20" s="1366"/>
      <c r="AL20" s="1366"/>
      <c r="AM20" s="1366"/>
      <c r="AN20" s="1370" t="s">
        <v>422</v>
      </c>
      <c r="AO20" s="1366"/>
      <c r="AP20" s="1370" t="s">
        <v>423</v>
      </c>
      <c r="AQ20" s="1366"/>
      <c r="AR20" s="1366"/>
      <c r="AS20" s="1366"/>
      <c r="AT20" s="1366"/>
      <c r="AU20" s="1370" t="s">
        <v>422</v>
      </c>
      <c r="AV20" s="1366"/>
      <c r="AW20" s="1370" t="s">
        <v>423</v>
      </c>
      <c r="AX20" s="1366"/>
      <c r="AY20" s="1366"/>
      <c r="AZ20" s="1366"/>
      <c r="BA20" s="1366"/>
      <c r="BB20" s="1370" t="s">
        <v>422</v>
      </c>
      <c r="BC20" s="1366"/>
      <c r="BD20" s="1370" t="s">
        <v>423</v>
      </c>
      <c r="BE20" s="1366"/>
      <c r="BF20" s="1366"/>
      <c r="BG20" s="1366"/>
      <c r="BH20" s="1366"/>
      <c r="BI20" s="1370" t="s">
        <v>422</v>
      </c>
      <c r="BJ20" s="1366"/>
      <c r="BK20" s="1370" t="s">
        <v>423</v>
      </c>
      <c r="BL20" s="1366"/>
      <c r="BM20" s="1366"/>
      <c r="BN20" s="1366"/>
      <c r="BO20" s="1366"/>
      <c r="BP20" s="1370" t="s">
        <v>422</v>
      </c>
      <c r="BQ20" s="1366"/>
      <c r="BR20" s="1370" t="s">
        <v>423</v>
      </c>
      <c r="BS20" s="1366"/>
      <c r="BT20" s="1366"/>
      <c r="BU20" s="1366"/>
      <c r="BV20" s="1366"/>
      <c r="BW20" s="1370" t="s">
        <v>422</v>
      </c>
      <c r="BX20" s="1366"/>
      <c r="BY20" s="1370" t="s">
        <v>423</v>
      </c>
      <c r="BZ20" s="1366"/>
      <c r="CA20" s="1366"/>
      <c r="CB20" s="1366"/>
      <c r="CC20" s="1366"/>
      <c r="CD20" s="1370" t="s">
        <v>422</v>
      </c>
      <c r="CE20" s="1366"/>
      <c r="CF20" s="1370" t="s">
        <v>423</v>
      </c>
      <c r="CG20" s="1366"/>
      <c r="CH20" s="1366"/>
      <c r="CI20" s="1366"/>
      <c r="CJ20" s="1366"/>
      <c r="CK20" s="1370" t="s">
        <v>422</v>
      </c>
      <c r="CL20" s="1366"/>
      <c r="CM20" s="1370" t="s">
        <v>423</v>
      </c>
      <c r="CN20" s="1366"/>
      <c r="CO20" s="1366"/>
      <c r="CP20" s="1366"/>
      <c r="CQ20" s="1366"/>
      <c r="CR20" s="1370" t="s">
        <v>422</v>
      </c>
      <c r="CS20" s="1366"/>
      <c r="CT20" s="1370" t="s">
        <v>423</v>
      </c>
      <c r="CU20" s="1366"/>
      <c r="CV20" s="1366"/>
      <c r="CW20" s="1366"/>
      <c r="CX20" s="1366"/>
      <c r="CY20" s="1370" t="s">
        <v>422</v>
      </c>
      <c r="CZ20" s="1366"/>
      <c r="DA20" s="1370" t="s">
        <v>423</v>
      </c>
      <c r="DB20" s="1366"/>
      <c r="DC20" s="1366"/>
      <c r="DD20" s="1366"/>
      <c r="DE20" s="1366"/>
      <c r="DF20" s="1370" t="s">
        <v>422</v>
      </c>
      <c r="DG20" s="1366"/>
      <c r="DH20" s="1370" t="s">
        <v>423</v>
      </c>
      <c r="DP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P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P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P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P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P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509"/>
      <c r="DP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Свердловской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Свердловской области</v>
      </c>
      <c r="AK27" s="2251"/>
      <c r="AL27" s="2251"/>
      <c r="AM27" s="2251"/>
      <c r="AN27" s="2251"/>
      <c r="AO27" s="2251"/>
      <c r="AP27" s="1635"/>
      <c r="AQ27" s="2251" t="str">
        <f>IF(TITLE_NAME_OR_PR_CHANGE="",IF(TITLE_NAME_OR_PR="","",TITLE_NAME_OR_PR),TITLE_NAME_OR_PR_CHANGE)</f>
        <v>Региональная энергетическая комиссия Свердловской области</v>
      </c>
      <c r="AR27" s="2251"/>
      <c r="AS27" s="2251"/>
      <c r="AT27" s="2251"/>
      <c r="AU27" s="2251"/>
      <c r="AV27" s="2251"/>
      <c r="AW27" s="1635"/>
      <c r="AX27" s="2251" t="str">
        <f>IF(TITLE_NAME_OR_PR_CHANGE="",IF(TITLE_NAME_OR_PR="","",TITLE_NAME_OR_PR),TITLE_NAME_OR_PR_CHANGE)</f>
        <v>Региональная энергетическая комиссия Свердловской области</v>
      </c>
      <c r="AY27" s="2251"/>
      <c r="AZ27" s="2251"/>
      <c r="BA27" s="2251"/>
      <c r="BB27" s="2251"/>
      <c r="BC27" s="2251"/>
      <c r="BD27" s="1635"/>
      <c r="BE27" s="2251" t="str">
        <f>IF(TITLE_NAME_OR_PR_CHANGE="",IF(TITLE_NAME_OR_PR="","",TITLE_NAME_OR_PR),TITLE_NAME_OR_PR_CHANGE)</f>
        <v>Региональная энергетическая комиссия Свердловской области</v>
      </c>
      <c r="BF27" s="2251"/>
      <c r="BG27" s="2251"/>
      <c r="BH27" s="2251"/>
      <c r="BI27" s="2251"/>
      <c r="BJ27" s="2251"/>
      <c r="BK27" s="1635"/>
      <c r="BL27" s="2251" t="str">
        <f>IF(TITLE_NAME_OR_PR_CHANGE="",IF(TITLE_NAME_OR_PR="","",TITLE_NAME_OR_PR),TITLE_NAME_OR_PR_CHANGE)</f>
        <v>Региональная энергетическая комиссия Свердловской области</v>
      </c>
      <c r="BM27" s="2251"/>
      <c r="BN27" s="2251"/>
      <c r="BO27" s="2251"/>
      <c r="BP27" s="2251"/>
      <c r="BQ27" s="2251"/>
      <c r="BR27" s="1635"/>
      <c r="BS27" s="2251" t="str">
        <f>IF(TITLE_NAME_OR_PR_CHANGE="",IF(TITLE_NAME_OR_PR="","",TITLE_NAME_OR_PR),TITLE_NAME_OR_PR_CHANGE)</f>
        <v>Региональная энергетическая комиссия Свердловской области</v>
      </c>
      <c r="BT27" s="2251"/>
      <c r="BU27" s="2251"/>
      <c r="BV27" s="2251"/>
      <c r="BW27" s="2251"/>
      <c r="BX27" s="2251"/>
      <c r="BY27" s="1635"/>
      <c r="BZ27" s="2251" t="str">
        <f>IF(TITLE_NAME_OR_PR_CHANGE="",IF(TITLE_NAME_OR_PR="","",TITLE_NAME_OR_PR),TITLE_NAME_OR_PR_CHANGE)</f>
        <v>Региональная энергетическая комиссия Свердловской области</v>
      </c>
      <c r="CA27" s="2251"/>
      <c r="CB27" s="2251"/>
      <c r="CC27" s="2251"/>
      <c r="CD27" s="2251"/>
      <c r="CE27" s="2251"/>
      <c r="CF27" s="1635"/>
      <c r="CG27" s="2251" t="str">
        <f>IF(TITLE_NAME_OR_PR_CHANGE="",IF(TITLE_NAME_OR_PR="","",TITLE_NAME_OR_PR),TITLE_NAME_OR_PR_CHANGE)</f>
        <v>Региональная энергетическая комиссия Свердловской области</v>
      </c>
      <c r="CH27" s="2251"/>
      <c r="CI27" s="2251"/>
      <c r="CJ27" s="2251"/>
      <c r="CK27" s="2251"/>
      <c r="CL27" s="2251"/>
      <c r="CM27" s="1635"/>
      <c r="CN27" s="2251" t="str">
        <f>IF(TITLE_NAME_OR_PR_CHANGE="",IF(TITLE_NAME_OR_PR="","",TITLE_NAME_OR_PR),TITLE_NAME_OR_PR_CHANGE)</f>
        <v>Региональная энергетическая комиссия Свердловской области</v>
      </c>
      <c r="CO27" s="2251"/>
      <c r="CP27" s="2251"/>
      <c r="CQ27" s="2251"/>
      <c r="CR27" s="2251"/>
      <c r="CS27" s="2251"/>
      <c r="CT27" s="1635"/>
      <c r="CU27" s="2251" t="str">
        <f>IF(TITLE_NAME_OR_PR_CHANGE="",IF(TITLE_NAME_OR_PR="","",TITLE_NAME_OR_PR),TITLE_NAME_OR_PR_CHANGE)</f>
        <v>Региональная энергетическая комиссия Свердловской области</v>
      </c>
      <c r="CV27" s="2251"/>
      <c r="CW27" s="2251"/>
      <c r="CX27" s="2251"/>
      <c r="CY27" s="2251"/>
      <c r="CZ27" s="2251"/>
      <c r="DA27" s="1635"/>
      <c r="DB27" s="2251" t="str">
        <f>IF(TITLE_NAME_OR_PR_CHANGE="",IF(TITLE_NAME_OR_PR="","",TITLE_NAME_OR_PR),TITLE_NAME_OR_PR_CHANGE)</f>
        <v>Региональная энергетическая комиссия Свердловской области</v>
      </c>
      <c r="DC27" s="2251"/>
      <c r="DD27" s="2251"/>
      <c r="DE27" s="2251"/>
      <c r="DF27" s="2251"/>
      <c r="DG27" s="2251"/>
      <c r="DH27" s="1635"/>
      <c r="DI27" s="326"/>
      <c r="DJ27" s="280"/>
      <c r="DK27" s="368"/>
      <c r="DL27" s="368"/>
      <c r="DM27" s="368"/>
      <c r="DN27" s="368"/>
      <c r="DO27" s="368"/>
      <c r="DP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46006.53162037037</v>
      </c>
      <c r="W28" s="2264"/>
      <c r="X28" s="2264"/>
      <c r="Y28" s="2264"/>
      <c r="Z28" s="2264"/>
      <c r="AA28" s="2264"/>
      <c r="AB28" s="326"/>
      <c r="AC28" s="2264" t="str">
        <f>IF(TITLE_DATE_PR_CHANGE="",IF(TITLE_DATE_PR="","",TITLE_DATE_PR),TITLE_DATE_PR_CHANGE)</f>
        <v>46006.53162037037</v>
      </c>
      <c r="AD28" s="2264"/>
      <c r="AE28" s="2264"/>
      <c r="AF28" s="2264"/>
      <c r="AG28" s="2264"/>
      <c r="AH28" s="2264"/>
      <c r="AI28" s="326"/>
      <c r="AJ28" s="2264" t="str">
        <f>IF(TITLE_DATE_PR_CHANGE="",IF(TITLE_DATE_PR="","",TITLE_DATE_PR),TITLE_DATE_PR_CHANGE)</f>
        <v>46006.53162037037</v>
      </c>
      <c r="AK28" s="2264"/>
      <c r="AL28" s="2264"/>
      <c r="AM28" s="2264"/>
      <c r="AN28" s="2264"/>
      <c r="AO28" s="2264"/>
      <c r="AP28" s="1635"/>
      <c r="AQ28" s="2264" t="str">
        <f>IF(TITLE_DATE_PR_CHANGE="",IF(TITLE_DATE_PR="","",TITLE_DATE_PR),TITLE_DATE_PR_CHANGE)</f>
        <v>46006.53162037037</v>
      </c>
      <c r="AR28" s="2264"/>
      <c r="AS28" s="2264"/>
      <c r="AT28" s="2264"/>
      <c r="AU28" s="2264"/>
      <c r="AV28" s="2264"/>
      <c r="AW28" s="1635"/>
      <c r="AX28" s="2264" t="str">
        <f>IF(TITLE_DATE_PR_CHANGE="",IF(TITLE_DATE_PR="","",TITLE_DATE_PR),TITLE_DATE_PR_CHANGE)</f>
        <v>46006.53162037037</v>
      </c>
      <c r="AY28" s="2264"/>
      <c r="AZ28" s="2264"/>
      <c r="BA28" s="2264"/>
      <c r="BB28" s="2264"/>
      <c r="BC28" s="2264"/>
      <c r="BD28" s="1635"/>
      <c r="BE28" s="2264" t="str">
        <f>IF(TITLE_DATE_PR_CHANGE="",IF(TITLE_DATE_PR="","",TITLE_DATE_PR),TITLE_DATE_PR_CHANGE)</f>
        <v>46006.53162037037</v>
      </c>
      <c r="BF28" s="2264"/>
      <c r="BG28" s="2264"/>
      <c r="BH28" s="2264"/>
      <c r="BI28" s="2264"/>
      <c r="BJ28" s="2264"/>
      <c r="BK28" s="1635"/>
      <c r="BL28" s="2264" t="str">
        <f>IF(TITLE_DATE_PR_CHANGE="",IF(TITLE_DATE_PR="","",TITLE_DATE_PR),TITLE_DATE_PR_CHANGE)</f>
        <v>46006.53162037037</v>
      </c>
      <c r="BM28" s="2264"/>
      <c r="BN28" s="2264"/>
      <c r="BO28" s="2264"/>
      <c r="BP28" s="2264"/>
      <c r="BQ28" s="2264"/>
      <c r="BR28" s="1635"/>
      <c r="BS28" s="2264" t="str">
        <f>IF(TITLE_DATE_PR_CHANGE="",IF(TITLE_DATE_PR="","",TITLE_DATE_PR),TITLE_DATE_PR_CHANGE)</f>
        <v>46006.53162037037</v>
      </c>
      <c r="BT28" s="2264"/>
      <c r="BU28" s="2264"/>
      <c r="BV28" s="2264"/>
      <c r="BW28" s="2264"/>
      <c r="BX28" s="2264"/>
      <c r="BY28" s="1635"/>
      <c r="BZ28" s="2264" t="str">
        <f>IF(TITLE_DATE_PR_CHANGE="",IF(TITLE_DATE_PR="","",TITLE_DATE_PR),TITLE_DATE_PR_CHANGE)</f>
        <v>46006.53162037037</v>
      </c>
      <c r="CA28" s="2264"/>
      <c r="CB28" s="2264"/>
      <c r="CC28" s="2264"/>
      <c r="CD28" s="2264"/>
      <c r="CE28" s="2264"/>
      <c r="CF28" s="1635"/>
      <c r="CG28" s="2264" t="str">
        <f>IF(TITLE_DATE_PR_CHANGE="",IF(TITLE_DATE_PR="","",TITLE_DATE_PR),TITLE_DATE_PR_CHANGE)</f>
        <v>46006.53162037037</v>
      </c>
      <c r="CH28" s="2264"/>
      <c r="CI28" s="2264"/>
      <c r="CJ28" s="2264"/>
      <c r="CK28" s="2264"/>
      <c r="CL28" s="2264"/>
      <c r="CM28" s="1635"/>
      <c r="CN28" s="2264" t="str">
        <f>IF(TITLE_DATE_PR_CHANGE="",IF(TITLE_DATE_PR="","",TITLE_DATE_PR),TITLE_DATE_PR_CHANGE)</f>
        <v>46006.53162037037</v>
      </c>
      <c r="CO28" s="2264"/>
      <c r="CP28" s="2264"/>
      <c r="CQ28" s="2264"/>
      <c r="CR28" s="2264"/>
      <c r="CS28" s="2264"/>
      <c r="CT28" s="1635"/>
      <c r="CU28" s="2264" t="str">
        <f>IF(TITLE_DATE_PR_CHANGE="",IF(TITLE_DATE_PR="","",TITLE_DATE_PR),TITLE_DATE_PR_CHANGE)</f>
        <v>46006.53162037037</v>
      </c>
      <c r="CV28" s="2264"/>
      <c r="CW28" s="2264"/>
      <c r="CX28" s="2264"/>
      <c r="CY28" s="2264"/>
      <c r="CZ28" s="2264"/>
      <c r="DA28" s="1635"/>
      <c r="DB28" s="2264" t="str">
        <f>IF(TITLE_DATE_PR_CHANGE="",IF(TITLE_DATE_PR="","",TITLE_DATE_PR),TITLE_DATE_PR_CHANGE)</f>
        <v>46006.53162037037</v>
      </c>
      <c r="DC28" s="2264"/>
      <c r="DD28" s="2264"/>
      <c r="DE28" s="2264"/>
      <c r="DF28" s="2264"/>
      <c r="DG28" s="2264"/>
      <c r="DH28" s="1635"/>
      <c r="DI28" s="326"/>
      <c r="DJ28" s="280"/>
      <c r="DK28" s="368"/>
      <c r="DL28" s="368"/>
      <c r="DM28" s="368"/>
      <c r="DN28" s="368"/>
      <c r="DO28" s="368"/>
      <c r="DP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294-ПК</v>
      </c>
      <c r="W29" s="2251"/>
      <c r="X29" s="2251"/>
      <c r="Y29" s="2251"/>
      <c r="Z29" s="2251"/>
      <c r="AA29" s="2251"/>
      <c r="AB29" s="326"/>
      <c r="AC29" s="2251" t="str">
        <f>IF(TITLE_NUMBER_PR_CHANGE="",IF(TITLE_NUMBER_PR="","",TITLE_NUMBER_PR),TITLE_NUMBER_PR_CHANGE)</f>
        <v>294-ПК</v>
      </c>
      <c r="AD29" s="2251"/>
      <c r="AE29" s="2251"/>
      <c r="AF29" s="2251"/>
      <c r="AG29" s="2251"/>
      <c r="AH29" s="2251"/>
      <c r="AI29" s="326"/>
      <c r="AJ29" s="2251" t="str">
        <f>IF(TITLE_NUMBER_PR_CHANGE="",IF(TITLE_NUMBER_PR="","",TITLE_NUMBER_PR),TITLE_NUMBER_PR_CHANGE)</f>
        <v>294-ПК</v>
      </c>
      <c r="AK29" s="2251"/>
      <c r="AL29" s="2251"/>
      <c r="AM29" s="2251"/>
      <c r="AN29" s="2251"/>
      <c r="AO29" s="2251"/>
      <c r="AP29" s="1635"/>
      <c r="AQ29" s="2251" t="str">
        <f>IF(TITLE_NUMBER_PR_CHANGE="",IF(TITLE_NUMBER_PR="","",TITLE_NUMBER_PR),TITLE_NUMBER_PR_CHANGE)</f>
        <v>294-ПК</v>
      </c>
      <c r="AR29" s="2251"/>
      <c r="AS29" s="2251"/>
      <c r="AT29" s="2251"/>
      <c r="AU29" s="2251"/>
      <c r="AV29" s="2251"/>
      <c r="AW29" s="1635"/>
      <c r="AX29" s="2251" t="str">
        <f>IF(TITLE_NUMBER_PR_CHANGE="",IF(TITLE_NUMBER_PR="","",TITLE_NUMBER_PR),TITLE_NUMBER_PR_CHANGE)</f>
        <v>294-ПК</v>
      </c>
      <c r="AY29" s="2251"/>
      <c r="AZ29" s="2251"/>
      <c r="BA29" s="2251"/>
      <c r="BB29" s="2251"/>
      <c r="BC29" s="2251"/>
      <c r="BD29" s="1635"/>
      <c r="BE29" s="2251" t="str">
        <f>IF(TITLE_NUMBER_PR_CHANGE="",IF(TITLE_NUMBER_PR="","",TITLE_NUMBER_PR),TITLE_NUMBER_PR_CHANGE)</f>
        <v>294-ПК</v>
      </c>
      <c r="BF29" s="2251"/>
      <c r="BG29" s="2251"/>
      <c r="BH29" s="2251"/>
      <c r="BI29" s="2251"/>
      <c r="BJ29" s="2251"/>
      <c r="BK29" s="1635"/>
      <c r="BL29" s="2251" t="str">
        <f>IF(TITLE_NUMBER_PR_CHANGE="",IF(TITLE_NUMBER_PR="","",TITLE_NUMBER_PR),TITLE_NUMBER_PR_CHANGE)</f>
        <v>294-ПК</v>
      </c>
      <c r="BM29" s="2251"/>
      <c r="BN29" s="2251"/>
      <c r="BO29" s="2251"/>
      <c r="BP29" s="2251"/>
      <c r="BQ29" s="2251"/>
      <c r="BR29" s="1635"/>
      <c r="BS29" s="2251" t="str">
        <f>IF(TITLE_NUMBER_PR_CHANGE="",IF(TITLE_NUMBER_PR="","",TITLE_NUMBER_PR),TITLE_NUMBER_PR_CHANGE)</f>
        <v>294-ПК</v>
      </c>
      <c r="BT29" s="2251"/>
      <c r="BU29" s="2251"/>
      <c r="BV29" s="2251"/>
      <c r="BW29" s="2251"/>
      <c r="BX29" s="2251"/>
      <c r="BY29" s="1635"/>
      <c r="BZ29" s="2251" t="str">
        <f>IF(TITLE_NUMBER_PR_CHANGE="",IF(TITLE_NUMBER_PR="","",TITLE_NUMBER_PR),TITLE_NUMBER_PR_CHANGE)</f>
        <v>294-ПК</v>
      </c>
      <c r="CA29" s="2251"/>
      <c r="CB29" s="2251"/>
      <c r="CC29" s="2251"/>
      <c r="CD29" s="2251"/>
      <c r="CE29" s="2251"/>
      <c r="CF29" s="1635"/>
      <c r="CG29" s="2251" t="str">
        <f>IF(TITLE_NUMBER_PR_CHANGE="",IF(TITLE_NUMBER_PR="","",TITLE_NUMBER_PR),TITLE_NUMBER_PR_CHANGE)</f>
        <v>294-ПК</v>
      </c>
      <c r="CH29" s="2251"/>
      <c r="CI29" s="2251"/>
      <c r="CJ29" s="2251"/>
      <c r="CK29" s="2251"/>
      <c r="CL29" s="2251"/>
      <c r="CM29" s="1635"/>
      <c r="CN29" s="2251" t="str">
        <f>IF(TITLE_NUMBER_PR_CHANGE="",IF(TITLE_NUMBER_PR="","",TITLE_NUMBER_PR),TITLE_NUMBER_PR_CHANGE)</f>
        <v>294-ПК</v>
      </c>
      <c r="CO29" s="2251"/>
      <c r="CP29" s="2251"/>
      <c r="CQ29" s="2251"/>
      <c r="CR29" s="2251"/>
      <c r="CS29" s="2251"/>
      <c r="CT29" s="1635"/>
      <c r="CU29" s="2251" t="str">
        <f>IF(TITLE_NUMBER_PR_CHANGE="",IF(TITLE_NUMBER_PR="","",TITLE_NUMBER_PR),TITLE_NUMBER_PR_CHANGE)</f>
        <v>294-ПК</v>
      </c>
      <c r="CV29" s="2251"/>
      <c r="CW29" s="2251"/>
      <c r="CX29" s="2251"/>
      <c r="CY29" s="2251"/>
      <c r="CZ29" s="2251"/>
      <c r="DA29" s="1635"/>
      <c r="DB29" s="2251" t="str">
        <f>IF(TITLE_NUMBER_PR_CHANGE="",IF(TITLE_NUMBER_PR="","",TITLE_NUMBER_PR),TITLE_NUMBER_PR_CHANGE)</f>
        <v>294-ПК</v>
      </c>
      <c r="DC29" s="2251"/>
      <c r="DD29" s="2251"/>
      <c r="DE29" s="2251"/>
      <c r="DF29" s="2251"/>
      <c r="DG29" s="2251"/>
      <c r="DH29" s="1635"/>
      <c r="DI29" s="326"/>
      <c r="DJ29" s="280"/>
      <c r="DK29" s="368"/>
      <c r="DL29" s="368"/>
      <c r="DM29" s="368"/>
      <c r="DN29" s="368"/>
      <c r="DO29" s="368"/>
      <c r="DP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2251"/>
      <c r="AB30" s="326"/>
      <c r="AC30" s="2251" t="str">
        <f>IF(TITLE_IST_PUB_CHANGE="",IF(TITLE_IST_PUB="","",TITLE_IST_PUB),TITLE_IST_PUB_CHANGE)</f>
        <v>Региональная энергетическая комиссия Свердловской области</v>
      </c>
      <c r="AD30" s="2251"/>
      <c r="AE30" s="2251"/>
      <c r="AF30" s="2251"/>
      <c r="AG30" s="2251"/>
      <c r="AH30" s="2251"/>
      <c r="AI30" s="326"/>
      <c r="AJ30" s="2251" t="str">
        <f>IF(TITLE_IST_PUB_CHANGE="",IF(TITLE_IST_PUB="","",TITLE_IST_PUB),TITLE_IST_PUB_CHANGE)</f>
        <v>Региональная энергетическая комиссия Свердловской области</v>
      </c>
      <c r="AK30" s="2251"/>
      <c r="AL30" s="2251"/>
      <c r="AM30" s="2251"/>
      <c r="AN30" s="2251"/>
      <c r="AO30" s="2251"/>
      <c r="AP30" s="1635"/>
      <c r="AQ30" s="2251" t="str">
        <f>IF(TITLE_IST_PUB_CHANGE="",IF(TITLE_IST_PUB="","",TITLE_IST_PUB),TITLE_IST_PUB_CHANGE)</f>
        <v>Региональная энергетическая комиссия Свердловской области</v>
      </c>
      <c r="AR30" s="2251"/>
      <c r="AS30" s="2251"/>
      <c r="AT30" s="2251"/>
      <c r="AU30" s="2251"/>
      <c r="AV30" s="2251"/>
      <c r="AW30" s="1635"/>
      <c r="AX30" s="2251" t="str">
        <f>IF(TITLE_IST_PUB_CHANGE="",IF(TITLE_IST_PUB="","",TITLE_IST_PUB),TITLE_IST_PUB_CHANGE)</f>
        <v>Региональная энергетическая комиссия Свердловской области</v>
      </c>
      <c r="AY30" s="2251"/>
      <c r="AZ30" s="2251"/>
      <c r="BA30" s="2251"/>
      <c r="BB30" s="2251"/>
      <c r="BC30" s="2251"/>
      <c r="BD30" s="1635"/>
      <c r="BE30" s="2251" t="str">
        <f>IF(TITLE_IST_PUB_CHANGE="",IF(TITLE_IST_PUB="","",TITLE_IST_PUB),TITLE_IST_PUB_CHANGE)</f>
        <v>Региональная энергетическая комиссия Свердловской области</v>
      </c>
      <c r="BF30" s="2251"/>
      <c r="BG30" s="2251"/>
      <c r="BH30" s="2251"/>
      <c r="BI30" s="2251"/>
      <c r="BJ30" s="2251"/>
      <c r="BK30" s="1635"/>
      <c r="BL30" s="2251" t="str">
        <f>IF(TITLE_IST_PUB_CHANGE="",IF(TITLE_IST_PUB="","",TITLE_IST_PUB),TITLE_IST_PUB_CHANGE)</f>
        <v>Региональная энергетическая комиссия Свердловской области</v>
      </c>
      <c r="BM30" s="2251"/>
      <c r="BN30" s="2251"/>
      <c r="BO30" s="2251"/>
      <c r="BP30" s="2251"/>
      <c r="BQ30" s="2251"/>
      <c r="BR30" s="1635"/>
      <c r="BS30" s="2251" t="str">
        <f>IF(TITLE_IST_PUB_CHANGE="",IF(TITLE_IST_PUB="","",TITLE_IST_PUB),TITLE_IST_PUB_CHANGE)</f>
        <v>Региональная энергетическая комиссия Свердловской области</v>
      </c>
      <c r="BT30" s="2251"/>
      <c r="BU30" s="2251"/>
      <c r="BV30" s="2251"/>
      <c r="BW30" s="2251"/>
      <c r="BX30" s="2251"/>
      <c r="BY30" s="1635"/>
      <c r="BZ30" s="2251" t="str">
        <f>IF(TITLE_IST_PUB_CHANGE="",IF(TITLE_IST_PUB="","",TITLE_IST_PUB),TITLE_IST_PUB_CHANGE)</f>
        <v>Региональная энергетическая комиссия Свердловской области</v>
      </c>
      <c r="CA30" s="2251"/>
      <c r="CB30" s="2251"/>
      <c r="CC30" s="2251"/>
      <c r="CD30" s="2251"/>
      <c r="CE30" s="2251"/>
      <c r="CF30" s="1635"/>
      <c r="CG30" s="2251" t="str">
        <f>IF(TITLE_IST_PUB_CHANGE="",IF(TITLE_IST_PUB="","",TITLE_IST_PUB),TITLE_IST_PUB_CHANGE)</f>
        <v>Региональная энергетическая комиссия Свердловской области</v>
      </c>
      <c r="CH30" s="2251"/>
      <c r="CI30" s="2251"/>
      <c r="CJ30" s="2251"/>
      <c r="CK30" s="2251"/>
      <c r="CL30" s="2251"/>
      <c r="CM30" s="1635"/>
      <c r="CN30" s="2251" t="str">
        <f>IF(TITLE_IST_PUB_CHANGE="",IF(TITLE_IST_PUB="","",TITLE_IST_PUB),TITLE_IST_PUB_CHANGE)</f>
        <v>Региональная энергетическая комиссия Свердловской области</v>
      </c>
      <c r="CO30" s="2251"/>
      <c r="CP30" s="2251"/>
      <c r="CQ30" s="2251"/>
      <c r="CR30" s="2251"/>
      <c r="CS30" s="2251"/>
      <c r="CT30" s="1635"/>
      <c r="CU30" s="2251" t="str">
        <f>IF(TITLE_IST_PUB_CHANGE="",IF(TITLE_IST_PUB="","",TITLE_IST_PUB),TITLE_IST_PUB_CHANGE)</f>
        <v>Региональная энергетическая комиссия Свердловской области</v>
      </c>
      <c r="CV30" s="2251"/>
      <c r="CW30" s="2251"/>
      <c r="CX30" s="2251"/>
      <c r="CY30" s="2251"/>
      <c r="CZ30" s="2251"/>
      <c r="DA30" s="1635"/>
      <c r="DB30" s="2251" t="str">
        <f>IF(TITLE_IST_PUB_CHANGE="",IF(TITLE_IST_PUB="","",TITLE_IST_PUB),TITLE_IST_PUB_CHANGE)</f>
        <v>Региональная энергетическая комиссия Свердловской области</v>
      </c>
      <c r="DC30" s="2251"/>
      <c r="DD30" s="2251"/>
      <c r="DE30" s="2251"/>
      <c r="DF30" s="2251"/>
      <c r="DG30" s="2251"/>
      <c r="DH30" s="1635"/>
      <c r="DI30" s="326"/>
      <c r="DJ30" s="280"/>
      <c r="DK30" s="368"/>
      <c r="DL30" s="368"/>
      <c r="DM30" s="368"/>
      <c r="DN30" s="368"/>
      <c r="DO30" s="368"/>
      <c r="DP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509"/>
      <c r="DP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46006.53162037037</v>
      </c>
      <c r="W32" s="2264"/>
      <c r="X32" s="2264"/>
      <c r="Y32" s="2264"/>
      <c r="Z32" s="2264"/>
      <c r="AA32" s="2264"/>
      <c r="AB32" s="326"/>
      <c r="AC32" s="2264" t="str">
        <f>IF(TITLE_DATE_PR_CHANGE="",IF(TITLE_DATE_PR="","",TITLE_DATE_PR),TITLE_DATE_PR_CHANGE)</f>
        <v>46006.53162037037</v>
      </c>
      <c r="AD32" s="2264"/>
      <c r="AE32" s="2264"/>
      <c r="AF32" s="2264"/>
      <c r="AG32" s="2264"/>
      <c r="AH32" s="2264"/>
      <c r="AI32" s="326"/>
      <c r="AJ32" s="2264" t="str">
        <f>IF(TITLE_DATE_PR_CHANGE="",IF(TITLE_DATE_PR="","",TITLE_DATE_PR),TITLE_DATE_PR_CHANGE)</f>
        <v>46006.53162037037</v>
      </c>
      <c r="AK32" s="2264"/>
      <c r="AL32" s="2264"/>
      <c r="AM32" s="2264"/>
      <c r="AN32" s="2264"/>
      <c r="AO32" s="2264"/>
      <c r="AP32" s="1635"/>
      <c r="AQ32" s="2264" t="str">
        <f>IF(TITLE_DATE_PR_CHANGE="",IF(TITLE_DATE_PR="","",TITLE_DATE_PR),TITLE_DATE_PR_CHANGE)</f>
        <v>46006.53162037037</v>
      </c>
      <c r="AR32" s="2264"/>
      <c r="AS32" s="2264"/>
      <c r="AT32" s="2264"/>
      <c r="AU32" s="2264"/>
      <c r="AV32" s="2264"/>
      <c r="AW32" s="1635"/>
      <c r="AX32" s="2264" t="str">
        <f>IF(TITLE_DATE_PR_CHANGE="",IF(TITLE_DATE_PR="","",TITLE_DATE_PR),TITLE_DATE_PR_CHANGE)</f>
        <v>46006.53162037037</v>
      </c>
      <c r="AY32" s="2264"/>
      <c r="AZ32" s="2264"/>
      <c r="BA32" s="2264"/>
      <c r="BB32" s="2264"/>
      <c r="BC32" s="2264"/>
      <c r="BD32" s="1635"/>
      <c r="BE32" s="2264" t="str">
        <f>IF(TITLE_DATE_PR_CHANGE="",IF(TITLE_DATE_PR="","",TITLE_DATE_PR),TITLE_DATE_PR_CHANGE)</f>
        <v>46006.53162037037</v>
      </c>
      <c r="BF32" s="2264"/>
      <c r="BG32" s="2264"/>
      <c r="BH32" s="2264"/>
      <c r="BI32" s="2264"/>
      <c r="BJ32" s="2264"/>
      <c r="BK32" s="1635"/>
      <c r="BL32" s="2264" t="str">
        <f>IF(TITLE_DATE_PR_CHANGE="",IF(TITLE_DATE_PR="","",TITLE_DATE_PR),TITLE_DATE_PR_CHANGE)</f>
        <v>46006.53162037037</v>
      </c>
      <c r="BM32" s="2264"/>
      <c r="BN32" s="2264"/>
      <c r="BO32" s="2264"/>
      <c r="BP32" s="2264"/>
      <c r="BQ32" s="2264"/>
      <c r="BR32" s="1635"/>
      <c r="BS32" s="2264" t="str">
        <f>IF(TITLE_DATE_PR_CHANGE="",IF(TITLE_DATE_PR="","",TITLE_DATE_PR),TITLE_DATE_PR_CHANGE)</f>
        <v>46006.53162037037</v>
      </c>
      <c r="BT32" s="2264"/>
      <c r="BU32" s="2264"/>
      <c r="BV32" s="2264"/>
      <c r="BW32" s="2264"/>
      <c r="BX32" s="2264"/>
      <c r="BY32" s="1635"/>
      <c r="BZ32" s="2264" t="str">
        <f>IF(TITLE_DATE_PR_CHANGE="",IF(TITLE_DATE_PR="","",TITLE_DATE_PR),TITLE_DATE_PR_CHANGE)</f>
        <v>46006.53162037037</v>
      </c>
      <c r="CA32" s="2264"/>
      <c r="CB32" s="2264"/>
      <c r="CC32" s="2264"/>
      <c r="CD32" s="2264"/>
      <c r="CE32" s="2264"/>
      <c r="CF32" s="1635"/>
      <c r="CG32" s="2264" t="str">
        <f>IF(TITLE_DATE_PR_CHANGE="",IF(TITLE_DATE_PR="","",TITLE_DATE_PR),TITLE_DATE_PR_CHANGE)</f>
        <v>46006.53162037037</v>
      </c>
      <c r="CH32" s="2264"/>
      <c r="CI32" s="2264"/>
      <c r="CJ32" s="2264"/>
      <c r="CK32" s="2264"/>
      <c r="CL32" s="2264"/>
      <c r="CM32" s="1635"/>
      <c r="CN32" s="2264" t="str">
        <f>IF(TITLE_DATE_PR_CHANGE="",IF(TITLE_DATE_PR="","",TITLE_DATE_PR),TITLE_DATE_PR_CHANGE)</f>
        <v>46006.53162037037</v>
      </c>
      <c r="CO32" s="2264"/>
      <c r="CP32" s="2264"/>
      <c r="CQ32" s="2264"/>
      <c r="CR32" s="2264"/>
      <c r="CS32" s="2264"/>
      <c r="CT32" s="1635"/>
      <c r="CU32" s="2264" t="str">
        <f>IF(TITLE_DATE_PR_CHANGE="",IF(TITLE_DATE_PR="","",TITLE_DATE_PR),TITLE_DATE_PR_CHANGE)</f>
        <v>46006.53162037037</v>
      </c>
      <c r="CV32" s="2264"/>
      <c r="CW32" s="2264"/>
      <c r="CX32" s="2264"/>
      <c r="CY32" s="2264"/>
      <c r="CZ32" s="2264"/>
      <c r="DA32" s="1635"/>
      <c r="DB32" s="2264" t="str">
        <f>IF(TITLE_DATE_PR_CHANGE="",IF(TITLE_DATE_PR="","",TITLE_DATE_PR),TITLE_DATE_PR_CHANGE)</f>
        <v>46006.53162037037</v>
      </c>
      <c r="DC32" s="2264"/>
      <c r="DD32" s="2264"/>
      <c r="DE32" s="2264"/>
      <c r="DF32" s="2264"/>
      <c r="DG32" s="2264"/>
      <c r="DH32" s="1635"/>
      <c r="DI32" s="326"/>
      <c r="DJ32" s="280"/>
      <c r="DK32" s="368"/>
      <c r="DL32" s="368"/>
      <c r="DM32" s="368"/>
      <c r="DN32" s="368"/>
      <c r="DO32" s="368"/>
      <c r="DP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294-ПК</v>
      </c>
      <c r="W33" s="2251"/>
      <c r="X33" s="2251"/>
      <c r="Y33" s="2251"/>
      <c r="Z33" s="2251"/>
      <c r="AA33" s="2251"/>
      <c r="AB33" s="326"/>
      <c r="AC33" s="2251" t="str">
        <f>IF(TITLE_NUMBER_PR_CHANGE="",IF(TITLE_NUMBER_PR="","",TITLE_NUMBER_PR),TITLE_NUMBER_PR_CHANGE)</f>
        <v>294-ПК</v>
      </c>
      <c r="AD33" s="2251"/>
      <c r="AE33" s="2251"/>
      <c r="AF33" s="2251"/>
      <c r="AG33" s="2251"/>
      <c r="AH33" s="2251"/>
      <c r="AI33" s="326"/>
      <c r="AJ33" s="2251" t="str">
        <f>IF(TITLE_NUMBER_PR_CHANGE="",IF(TITLE_NUMBER_PR="","",TITLE_NUMBER_PR),TITLE_NUMBER_PR_CHANGE)</f>
        <v>294-ПК</v>
      </c>
      <c r="AK33" s="2251"/>
      <c r="AL33" s="2251"/>
      <c r="AM33" s="2251"/>
      <c r="AN33" s="2251"/>
      <c r="AO33" s="2251"/>
      <c r="AP33" s="1635"/>
      <c r="AQ33" s="2251" t="str">
        <f>IF(TITLE_NUMBER_PR_CHANGE="",IF(TITLE_NUMBER_PR="","",TITLE_NUMBER_PR),TITLE_NUMBER_PR_CHANGE)</f>
        <v>294-ПК</v>
      </c>
      <c r="AR33" s="2251"/>
      <c r="AS33" s="2251"/>
      <c r="AT33" s="2251"/>
      <c r="AU33" s="2251"/>
      <c r="AV33" s="2251"/>
      <c r="AW33" s="1635"/>
      <c r="AX33" s="2251" t="str">
        <f>IF(TITLE_NUMBER_PR_CHANGE="",IF(TITLE_NUMBER_PR="","",TITLE_NUMBER_PR),TITLE_NUMBER_PR_CHANGE)</f>
        <v>294-ПК</v>
      </c>
      <c r="AY33" s="2251"/>
      <c r="AZ33" s="2251"/>
      <c r="BA33" s="2251"/>
      <c r="BB33" s="2251"/>
      <c r="BC33" s="2251"/>
      <c r="BD33" s="1635"/>
      <c r="BE33" s="2251" t="str">
        <f>IF(TITLE_NUMBER_PR_CHANGE="",IF(TITLE_NUMBER_PR="","",TITLE_NUMBER_PR),TITLE_NUMBER_PR_CHANGE)</f>
        <v>294-ПК</v>
      </c>
      <c r="BF33" s="2251"/>
      <c r="BG33" s="2251"/>
      <c r="BH33" s="2251"/>
      <c r="BI33" s="2251"/>
      <c r="BJ33" s="2251"/>
      <c r="BK33" s="1635"/>
      <c r="BL33" s="2251" t="str">
        <f>IF(TITLE_NUMBER_PR_CHANGE="",IF(TITLE_NUMBER_PR="","",TITLE_NUMBER_PR),TITLE_NUMBER_PR_CHANGE)</f>
        <v>294-ПК</v>
      </c>
      <c r="BM33" s="2251"/>
      <c r="BN33" s="2251"/>
      <c r="BO33" s="2251"/>
      <c r="BP33" s="2251"/>
      <c r="BQ33" s="2251"/>
      <c r="BR33" s="1635"/>
      <c r="BS33" s="2251" t="str">
        <f>IF(TITLE_NUMBER_PR_CHANGE="",IF(TITLE_NUMBER_PR="","",TITLE_NUMBER_PR),TITLE_NUMBER_PR_CHANGE)</f>
        <v>294-ПК</v>
      </c>
      <c r="BT33" s="2251"/>
      <c r="BU33" s="2251"/>
      <c r="BV33" s="2251"/>
      <c r="BW33" s="2251"/>
      <c r="BX33" s="2251"/>
      <c r="BY33" s="1635"/>
      <c r="BZ33" s="2251" t="str">
        <f>IF(TITLE_NUMBER_PR_CHANGE="",IF(TITLE_NUMBER_PR="","",TITLE_NUMBER_PR),TITLE_NUMBER_PR_CHANGE)</f>
        <v>294-ПК</v>
      </c>
      <c r="CA33" s="2251"/>
      <c r="CB33" s="2251"/>
      <c r="CC33" s="2251"/>
      <c r="CD33" s="2251"/>
      <c r="CE33" s="2251"/>
      <c r="CF33" s="1635"/>
      <c r="CG33" s="2251" t="str">
        <f>IF(TITLE_NUMBER_PR_CHANGE="",IF(TITLE_NUMBER_PR="","",TITLE_NUMBER_PR),TITLE_NUMBER_PR_CHANGE)</f>
        <v>294-ПК</v>
      </c>
      <c r="CH33" s="2251"/>
      <c r="CI33" s="2251"/>
      <c r="CJ33" s="2251"/>
      <c r="CK33" s="2251"/>
      <c r="CL33" s="2251"/>
      <c r="CM33" s="1635"/>
      <c r="CN33" s="2251" t="str">
        <f>IF(TITLE_NUMBER_PR_CHANGE="",IF(TITLE_NUMBER_PR="","",TITLE_NUMBER_PR),TITLE_NUMBER_PR_CHANGE)</f>
        <v>294-ПК</v>
      </c>
      <c r="CO33" s="2251"/>
      <c r="CP33" s="2251"/>
      <c r="CQ33" s="2251"/>
      <c r="CR33" s="2251"/>
      <c r="CS33" s="2251"/>
      <c r="CT33" s="1635"/>
      <c r="CU33" s="2251" t="str">
        <f>IF(TITLE_NUMBER_PR_CHANGE="",IF(TITLE_NUMBER_PR="","",TITLE_NUMBER_PR),TITLE_NUMBER_PR_CHANGE)</f>
        <v>294-ПК</v>
      </c>
      <c r="CV33" s="2251"/>
      <c r="CW33" s="2251"/>
      <c r="CX33" s="2251"/>
      <c r="CY33" s="2251"/>
      <c r="CZ33" s="2251"/>
      <c r="DA33" s="1635"/>
      <c r="DB33" s="2251" t="str">
        <f>IF(TITLE_NUMBER_PR_CHANGE="",IF(TITLE_NUMBER_PR="","",TITLE_NUMBER_PR),TITLE_NUMBER_PR_CHANGE)</f>
        <v>294-ПК</v>
      </c>
      <c r="DC33" s="2251"/>
      <c r="DD33" s="2251"/>
      <c r="DE33" s="2251"/>
      <c r="DF33" s="2251"/>
      <c r="DG33" s="2251"/>
      <c r="DH33" s="1635"/>
      <c r="DI33" s="326"/>
      <c r="DJ33" s="280"/>
      <c r="DK33" s="368"/>
      <c r="DL33" s="368"/>
      <c r="DM33" s="368"/>
      <c r="DN33" s="368"/>
      <c r="DO33" s="368"/>
      <c r="DP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J34" s="1635"/>
      <c r="AK34" s="1635"/>
      <c r="AL34" s="1635"/>
      <c r="AM34" s="1635"/>
      <c r="AN34" s="1635"/>
      <c r="AO34" s="1635"/>
      <c r="AP34" s="1642" t="s">
        <v>429</v>
      </c>
      <c r="AQ34" s="1635"/>
      <c r="AR34" s="1635"/>
      <c r="AS34" s="1635"/>
      <c r="AT34" s="1635"/>
      <c r="AU34" s="1635"/>
      <c r="AV34" s="1635"/>
      <c r="AW34" s="1642" t="s">
        <v>429</v>
      </c>
      <c r="AX34" s="1635"/>
      <c r="AY34" s="1635"/>
      <c r="AZ34" s="1635"/>
      <c r="BA34" s="1635"/>
      <c r="BB34" s="1635"/>
      <c r="BC34" s="1635"/>
      <c r="BD34" s="1642" t="s">
        <v>429</v>
      </c>
      <c r="BE34" s="1635"/>
      <c r="BF34" s="1635"/>
      <c r="BG34" s="1635"/>
      <c r="BH34" s="1635"/>
      <c r="BI34" s="1635"/>
      <c r="BJ34" s="1635"/>
      <c r="BK34" s="1642" t="s">
        <v>429</v>
      </c>
      <c r="BL34" s="1635"/>
      <c r="BM34" s="1635"/>
      <c r="BN34" s="1635"/>
      <c r="BO34" s="1635"/>
      <c r="BP34" s="1635"/>
      <c r="BQ34" s="1635"/>
      <c r="BR34" s="1642" t="s">
        <v>429</v>
      </c>
      <c r="BS34" s="1635"/>
      <c r="BT34" s="1635"/>
      <c r="BU34" s="1635"/>
      <c r="BV34" s="1635"/>
      <c r="BW34" s="1635"/>
      <c r="BX34" s="1635"/>
      <c r="BY34" s="1642" t="s">
        <v>429</v>
      </c>
      <c r="BZ34" s="1635"/>
      <c r="CA34" s="1635"/>
      <c r="CB34" s="1635"/>
      <c r="CC34" s="1635"/>
      <c r="CD34" s="1635"/>
      <c r="CE34" s="1635"/>
      <c r="CF34" s="1642" t="s">
        <v>429</v>
      </c>
      <c r="CG34" s="1635"/>
      <c r="CH34" s="1635"/>
      <c r="CI34" s="1635"/>
      <c r="CJ34" s="1635"/>
      <c r="CK34" s="1635"/>
      <c r="CL34" s="1635"/>
      <c r="CM34" s="1642" t="s">
        <v>429</v>
      </c>
      <c r="CN34" s="1635"/>
      <c r="CO34" s="1635"/>
      <c r="CP34" s="1635"/>
      <c r="CQ34" s="1635"/>
      <c r="CR34" s="1635"/>
      <c r="CS34" s="1635"/>
      <c r="CT34" s="1642" t="s">
        <v>429</v>
      </c>
      <c r="CU34" s="1635"/>
      <c r="CV34" s="1635"/>
      <c r="CW34" s="1635"/>
      <c r="CX34" s="1635"/>
      <c r="CY34" s="1635"/>
      <c r="CZ34" s="1635"/>
      <c r="DA34" s="1642" t="s">
        <v>429</v>
      </c>
      <c r="DB34" s="1635"/>
      <c r="DC34" s="1635"/>
      <c r="DD34" s="1635"/>
      <c r="DE34" s="1635"/>
      <c r="DF34" s="1635"/>
      <c r="DG34" s="1635"/>
      <c r="DH34" s="1642" t="s">
        <v>429</v>
      </c>
      <c r="DK34" s="368"/>
      <c r="DL34" s="368"/>
      <c r="DM34" s="368"/>
      <c r="DN34" s="368"/>
      <c r="DO34" s="368"/>
      <c r="DP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519</v>
      </c>
      <c r="AK35" s="2252"/>
      <c r="AL35" s="2252"/>
      <c r="AM35" s="2252"/>
      <c r="AN35" s="2252"/>
      <c r="AO35" s="2252"/>
      <c r="AP35" s="2252"/>
      <c r="AQ35" s="2252" t="s">
        <v>519</v>
      </c>
      <c r="AR35" s="2252"/>
      <c r="AS35" s="2252"/>
      <c r="AT35" s="2252"/>
      <c r="AU35" s="2252"/>
      <c r="AV35" s="2252"/>
      <c r="AW35" s="2252"/>
      <c r="AX35" s="2252" t="s">
        <v>519</v>
      </c>
      <c r="AY35" s="2252"/>
      <c r="AZ35" s="2252"/>
      <c r="BA35" s="2252"/>
      <c r="BB35" s="2252"/>
      <c r="BC35" s="2252"/>
      <c r="BD35" s="2252"/>
      <c r="BE35" s="2252" t="s">
        <v>519</v>
      </c>
      <c r="BF35" s="2252"/>
      <c r="BG35" s="2252"/>
      <c r="BH35" s="2252"/>
      <c r="BI35" s="2252"/>
      <c r="BJ35" s="2252"/>
      <c r="BK35" s="2252"/>
      <c r="BL35" s="2252" t="s">
        <v>519</v>
      </c>
      <c r="BM35" s="2252"/>
      <c r="BN35" s="2252"/>
      <c r="BO35" s="2252"/>
      <c r="BP35" s="2252"/>
      <c r="BQ35" s="2252"/>
      <c r="BR35" s="2252"/>
      <c r="BS35" s="2252" t="s">
        <v>519</v>
      </c>
      <c r="BT35" s="2252"/>
      <c r="BU35" s="2252"/>
      <c r="BV35" s="2252"/>
      <c r="BW35" s="2252"/>
      <c r="BX35" s="2252"/>
      <c r="BY35" s="2252"/>
      <c r="BZ35" s="2252" t="s">
        <v>519</v>
      </c>
      <c r="CA35" s="2252"/>
      <c r="CB35" s="2252"/>
      <c r="CC35" s="2252"/>
      <c r="CD35" s="2252"/>
      <c r="CE35" s="2252"/>
      <c r="CF35" s="2252"/>
      <c r="CG35" s="2252" t="s">
        <v>519</v>
      </c>
      <c r="CH35" s="2252"/>
      <c r="CI35" s="2252"/>
      <c r="CJ35" s="2252"/>
      <c r="CK35" s="2252"/>
      <c r="CL35" s="2252"/>
      <c r="CM35" s="2252"/>
      <c r="CN35" s="2252" t="s">
        <v>519</v>
      </c>
      <c r="CO35" s="2252"/>
      <c r="CP35" s="2252"/>
      <c r="CQ35" s="2252"/>
      <c r="CR35" s="2252"/>
      <c r="CS35" s="2252"/>
      <c r="CT35" s="2252"/>
      <c r="CU35" s="2252" t="s">
        <v>519</v>
      </c>
      <c r="CV35" s="2252"/>
      <c r="CW35" s="2252"/>
      <c r="CX35" s="2252"/>
      <c r="CY35" s="2252"/>
      <c r="CZ35" s="2252"/>
      <c r="DA35" s="2252"/>
      <c r="DB35" s="2252" t="s">
        <v>519</v>
      </c>
      <c r="DC35" s="2252"/>
      <c r="DD35" s="2252"/>
      <c r="DE35" s="2252"/>
      <c r="DF35" s="2252"/>
      <c r="DG35" s="2252"/>
      <c r="DH35" s="2252"/>
      <c r="DP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312" t="s">
        <v>304</v>
      </c>
      <c r="AK36" s="2312"/>
      <c r="AL36" s="2312"/>
      <c r="AM36" s="2312"/>
      <c r="AN36" s="2312"/>
      <c r="AO36" s="2312"/>
      <c r="AP36" s="2312"/>
      <c r="AQ36" s="2312" t="s">
        <v>304</v>
      </c>
      <c r="AR36" s="2312"/>
      <c r="AS36" s="2312"/>
      <c r="AT36" s="2312"/>
      <c r="AU36" s="2312"/>
      <c r="AV36" s="2312"/>
      <c r="AW36" s="2312"/>
      <c r="AX36" s="2312" t="s">
        <v>304</v>
      </c>
      <c r="AY36" s="2312"/>
      <c r="AZ36" s="2312"/>
      <c r="BA36" s="2312"/>
      <c r="BB36" s="2312"/>
      <c r="BC36" s="2312"/>
      <c r="BD36" s="2312"/>
      <c r="BE36" s="2312" t="s">
        <v>304</v>
      </c>
      <c r="BF36" s="2312"/>
      <c r="BG36" s="2312"/>
      <c r="BH36" s="2312"/>
      <c r="BI36" s="2312"/>
      <c r="BJ36" s="2312"/>
      <c r="BK36" s="2312"/>
      <c r="BL36" s="2312" t="s">
        <v>304</v>
      </c>
      <c r="BM36" s="2312"/>
      <c r="BN36" s="2312"/>
      <c r="BO36" s="2312"/>
      <c r="BP36" s="2312"/>
      <c r="BQ36" s="2312"/>
      <c r="BR36" s="2312"/>
      <c r="BS36" s="2312" t="s">
        <v>304</v>
      </c>
      <c r="BT36" s="2312"/>
      <c r="BU36" s="2312"/>
      <c r="BV36" s="2312"/>
      <c r="BW36" s="2312"/>
      <c r="BX36" s="2312"/>
      <c r="BY36" s="2312"/>
      <c r="BZ36" s="2312" t="s">
        <v>304</v>
      </c>
      <c r="CA36" s="2312"/>
      <c r="CB36" s="2312"/>
      <c r="CC36" s="2312"/>
      <c r="CD36" s="2312"/>
      <c r="CE36" s="2312"/>
      <c r="CF36" s="2312"/>
      <c r="CG36" s="2312" t="s">
        <v>304</v>
      </c>
      <c r="CH36" s="2312"/>
      <c r="CI36" s="2312"/>
      <c r="CJ36" s="2312"/>
      <c r="CK36" s="2312"/>
      <c r="CL36" s="2312"/>
      <c r="CM36" s="2312"/>
      <c r="CN36" s="2312" t="s">
        <v>304</v>
      </c>
      <c r="CO36" s="2312"/>
      <c r="CP36" s="2312"/>
      <c r="CQ36" s="2312"/>
      <c r="CR36" s="2312"/>
      <c r="CS36" s="2312"/>
      <c r="CT36" s="2312"/>
      <c r="CU36" s="2312" t="s">
        <v>304</v>
      </c>
      <c r="CV36" s="2312"/>
      <c r="CW36" s="2312"/>
      <c r="CX36" s="2312"/>
      <c r="CY36" s="2312"/>
      <c r="CZ36" s="2312"/>
      <c r="DA36" s="2312"/>
      <c r="DB36" s="2312" t="s">
        <v>304</v>
      </c>
      <c r="DC36" s="2312"/>
      <c r="DD36" s="2312"/>
      <c r="DE36" s="2312"/>
      <c r="DF36" s="2312"/>
      <c r="DG36" s="2312"/>
      <c r="DH36" s="2312"/>
      <c r="DI36" s="2127"/>
      <c r="DJ36" s="2127"/>
      <c r="DP36" s="1155"/>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399" t="s">
        <v>431</v>
      </c>
      <c r="AK37" s="2400"/>
      <c r="AL37" s="2400"/>
      <c r="AM37" s="2400"/>
      <c r="AN37" s="2400"/>
      <c r="AO37" s="2401"/>
      <c r="AP37" s="2277" t="s">
        <v>432</v>
      </c>
      <c r="AQ37" s="2399" t="s">
        <v>431</v>
      </c>
      <c r="AR37" s="2400"/>
      <c r="AS37" s="2400"/>
      <c r="AT37" s="2400"/>
      <c r="AU37" s="2400"/>
      <c r="AV37" s="2401"/>
      <c r="AW37" s="2277" t="s">
        <v>432</v>
      </c>
      <c r="AX37" s="2399" t="s">
        <v>431</v>
      </c>
      <c r="AY37" s="2400"/>
      <c r="AZ37" s="2400"/>
      <c r="BA37" s="2400"/>
      <c r="BB37" s="2400"/>
      <c r="BC37" s="2401"/>
      <c r="BD37" s="2277" t="s">
        <v>432</v>
      </c>
      <c r="BE37" s="2399" t="s">
        <v>431</v>
      </c>
      <c r="BF37" s="2400"/>
      <c r="BG37" s="2400"/>
      <c r="BH37" s="2400"/>
      <c r="BI37" s="2400"/>
      <c r="BJ37" s="2401"/>
      <c r="BK37" s="2277" t="s">
        <v>432</v>
      </c>
      <c r="BL37" s="2399" t="s">
        <v>431</v>
      </c>
      <c r="BM37" s="2400"/>
      <c r="BN37" s="2400"/>
      <c r="BO37" s="2400"/>
      <c r="BP37" s="2400"/>
      <c r="BQ37" s="2401"/>
      <c r="BR37" s="2277" t="s">
        <v>432</v>
      </c>
      <c r="BS37" s="2399" t="s">
        <v>431</v>
      </c>
      <c r="BT37" s="2400"/>
      <c r="BU37" s="2400"/>
      <c r="BV37" s="2400"/>
      <c r="BW37" s="2400"/>
      <c r="BX37" s="2401"/>
      <c r="BY37" s="2277" t="s">
        <v>432</v>
      </c>
      <c r="BZ37" s="2399" t="s">
        <v>431</v>
      </c>
      <c r="CA37" s="2400"/>
      <c r="CB37" s="2400"/>
      <c r="CC37" s="2400"/>
      <c r="CD37" s="2400"/>
      <c r="CE37" s="2401"/>
      <c r="CF37" s="2277" t="s">
        <v>432</v>
      </c>
      <c r="CG37" s="2399" t="s">
        <v>431</v>
      </c>
      <c r="CH37" s="2400"/>
      <c r="CI37" s="2400"/>
      <c r="CJ37" s="2400"/>
      <c r="CK37" s="2400"/>
      <c r="CL37" s="2401"/>
      <c r="CM37" s="2277" t="s">
        <v>432</v>
      </c>
      <c r="CN37" s="2399" t="s">
        <v>431</v>
      </c>
      <c r="CO37" s="2400"/>
      <c r="CP37" s="2400"/>
      <c r="CQ37" s="2400"/>
      <c r="CR37" s="2400"/>
      <c r="CS37" s="2401"/>
      <c r="CT37" s="2277" t="s">
        <v>432</v>
      </c>
      <c r="CU37" s="2399" t="s">
        <v>431</v>
      </c>
      <c r="CV37" s="2400"/>
      <c r="CW37" s="2400"/>
      <c r="CX37" s="2400"/>
      <c r="CY37" s="2400"/>
      <c r="CZ37" s="2401"/>
      <c r="DA37" s="2277" t="s">
        <v>432</v>
      </c>
      <c r="DB37" s="2399" t="s">
        <v>431</v>
      </c>
      <c r="DC37" s="2400"/>
      <c r="DD37" s="2400"/>
      <c r="DE37" s="2400"/>
      <c r="DF37" s="2400"/>
      <c r="DG37" s="2401"/>
      <c r="DH37" s="2277" t="s">
        <v>432</v>
      </c>
      <c r="DI37" s="2280" t="s">
        <v>434</v>
      </c>
      <c r="DJ37" s="2127"/>
      <c r="DP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60" t="s">
        <v>490</v>
      </c>
      <c r="AK38" s="2262" t="s">
        <v>437</v>
      </c>
      <c r="AL38" s="2263"/>
      <c r="AM38" s="2262" t="s">
        <v>438</v>
      </c>
      <c r="AN38" s="2269"/>
      <c r="AO38" s="2263"/>
      <c r="AP38" s="2278"/>
      <c r="AQ38" s="2260" t="s">
        <v>490</v>
      </c>
      <c r="AR38" s="2262" t="s">
        <v>437</v>
      </c>
      <c r="AS38" s="2263"/>
      <c r="AT38" s="2262" t="s">
        <v>438</v>
      </c>
      <c r="AU38" s="2269"/>
      <c r="AV38" s="2263"/>
      <c r="AW38" s="2278"/>
      <c r="AX38" s="2260" t="s">
        <v>490</v>
      </c>
      <c r="AY38" s="2262" t="s">
        <v>437</v>
      </c>
      <c r="AZ38" s="2263"/>
      <c r="BA38" s="2262" t="s">
        <v>438</v>
      </c>
      <c r="BB38" s="2269"/>
      <c r="BC38" s="2263"/>
      <c r="BD38" s="2278"/>
      <c r="BE38" s="2260" t="s">
        <v>490</v>
      </c>
      <c r="BF38" s="2262" t="s">
        <v>437</v>
      </c>
      <c r="BG38" s="2263"/>
      <c r="BH38" s="2262" t="s">
        <v>438</v>
      </c>
      <c r="BI38" s="2269"/>
      <c r="BJ38" s="2263"/>
      <c r="BK38" s="2278"/>
      <c r="BL38" s="2260" t="s">
        <v>490</v>
      </c>
      <c r="BM38" s="2262" t="s">
        <v>437</v>
      </c>
      <c r="BN38" s="2263"/>
      <c r="BO38" s="2262" t="s">
        <v>438</v>
      </c>
      <c r="BP38" s="2269"/>
      <c r="BQ38" s="2263"/>
      <c r="BR38" s="2278"/>
      <c r="BS38" s="2260" t="s">
        <v>490</v>
      </c>
      <c r="BT38" s="2262" t="s">
        <v>437</v>
      </c>
      <c r="BU38" s="2263"/>
      <c r="BV38" s="2262" t="s">
        <v>438</v>
      </c>
      <c r="BW38" s="2269"/>
      <c r="BX38" s="2263"/>
      <c r="BY38" s="2278"/>
      <c r="BZ38" s="2260" t="s">
        <v>490</v>
      </c>
      <c r="CA38" s="2262" t="s">
        <v>437</v>
      </c>
      <c r="CB38" s="2263"/>
      <c r="CC38" s="2262" t="s">
        <v>438</v>
      </c>
      <c r="CD38" s="2269"/>
      <c r="CE38" s="2263"/>
      <c r="CF38" s="2278"/>
      <c r="CG38" s="2260" t="s">
        <v>490</v>
      </c>
      <c r="CH38" s="2262" t="s">
        <v>437</v>
      </c>
      <c r="CI38" s="2263"/>
      <c r="CJ38" s="2262" t="s">
        <v>438</v>
      </c>
      <c r="CK38" s="2269"/>
      <c r="CL38" s="2263"/>
      <c r="CM38" s="2278"/>
      <c r="CN38" s="2260" t="s">
        <v>490</v>
      </c>
      <c r="CO38" s="2262" t="s">
        <v>437</v>
      </c>
      <c r="CP38" s="2263"/>
      <c r="CQ38" s="2262" t="s">
        <v>438</v>
      </c>
      <c r="CR38" s="2269"/>
      <c r="CS38" s="2263"/>
      <c r="CT38" s="2278"/>
      <c r="CU38" s="2260" t="s">
        <v>490</v>
      </c>
      <c r="CV38" s="2262" t="s">
        <v>437</v>
      </c>
      <c r="CW38" s="2263"/>
      <c r="CX38" s="2262" t="s">
        <v>438</v>
      </c>
      <c r="CY38" s="2269"/>
      <c r="CZ38" s="2263"/>
      <c r="DA38" s="2278"/>
      <c r="DB38" s="2260" t="s">
        <v>490</v>
      </c>
      <c r="DC38" s="2262" t="s">
        <v>437</v>
      </c>
      <c r="DD38" s="2263"/>
      <c r="DE38" s="2262" t="s">
        <v>438</v>
      </c>
      <c r="DF38" s="2269"/>
      <c r="DG38" s="2263"/>
      <c r="DH38" s="2278"/>
      <c r="DI38" s="2281"/>
      <c r="DJ38" s="2127"/>
      <c r="DP38" s="1155">
        <v>34</v>
      </c>
    </row>
    <row customHeight="1" ht="90.3">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60" t="s">
        <v>520</v>
      </c>
      <c r="AK39" s="2577" t="s">
        <v>521</v>
      </c>
      <c r="AL39" s="2577" t="s">
        <v>495</v>
      </c>
      <c r="AM39" s="2577" t="s">
        <v>448</v>
      </c>
      <c r="AN39" s="2270" t="s">
        <v>449</v>
      </c>
      <c r="AO39" s="2271"/>
      <c r="AP39" s="2279"/>
      <c r="AQ39" s="2260" t="s">
        <v>520</v>
      </c>
      <c r="AR39" s="2577" t="s">
        <v>521</v>
      </c>
      <c r="AS39" s="2577" t="s">
        <v>495</v>
      </c>
      <c r="AT39" s="2577" t="s">
        <v>448</v>
      </c>
      <c r="AU39" s="2270" t="s">
        <v>449</v>
      </c>
      <c r="AV39" s="2271"/>
      <c r="AW39" s="2279"/>
      <c r="AX39" s="2260" t="s">
        <v>520</v>
      </c>
      <c r="AY39" s="2577" t="s">
        <v>521</v>
      </c>
      <c r="AZ39" s="2577" t="s">
        <v>495</v>
      </c>
      <c r="BA39" s="2577" t="s">
        <v>448</v>
      </c>
      <c r="BB39" s="2270" t="s">
        <v>449</v>
      </c>
      <c r="BC39" s="2271"/>
      <c r="BD39" s="2279"/>
      <c r="BE39" s="2260" t="s">
        <v>520</v>
      </c>
      <c r="BF39" s="2577" t="s">
        <v>521</v>
      </c>
      <c r="BG39" s="2577" t="s">
        <v>495</v>
      </c>
      <c r="BH39" s="2577" t="s">
        <v>448</v>
      </c>
      <c r="BI39" s="2270" t="s">
        <v>449</v>
      </c>
      <c r="BJ39" s="2271"/>
      <c r="BK39" s="2279"/>
      <c r="BL39" s="2260" t="s">
        <v>520</v>
      </c>
      <c r="BM39" s="2577" t="s">
        <v>521</v>
      </c>
      <c r="BN39" s="2577" t="s">
        <v>495</v>
      </c>
      <c r="BO39" s="2577" t="s">
        <v>448</v>
      </c>
      <c r="BP39" s="2270" t="s">
        <v>449</v>
      </c>
      <c r="BQ39" s="2271"/>
      <c r="BR39" s="2279"/>
      <c r="BS39" s="2260" t="s">
        <v>520</v>
      </c>
      <c r="BT39" s="2577" t="s">
        <v>521</v>
      </c>
      <c r="BU39" s="2577" t="s">
        <v>495</v>
      </c>
      <c r="BV39" s="2577" t="s">
        <v>448</v>
      </c>
      <c r="BW39" s="2270" t="s">
        <v>449</v>
      </c>
      <c r="BX39" s="2271"/>
      <c r="BY39" s="2279"/>
      <c r="BZ39" s="2260" t="s">
        <v>520</v>
      </c>
      <c r="CA39" s="2577" t="s">
        <v>521</v>
      </c>
      <c r="CB39" s="2577" t="s">
        <v>495</v>
      </c>
      <c r="CC39" s="2577" t="s">
        <v>448</v>
      </c>
      <c r="CD39" s="2270" t="s">
        <v>449</v>
      </c>
      <c r="CE39" s="2271"/>
      <c r="CF39" s="2279"/>
      <c r="CG39" s="2260" t="s">
        <v>520</v>
      </c>
      <c r="CH39" s="2577" t="s">
        <v>521</v>
      </c>
      <c r="CI39" s="2577" t="s">
        <v>495</v>
      </c>
      <c r="CJ39" s="2577" t="s">
        <v>448</v>
      </c>
      <c r="CK39" s="2270" t="s">
        <v>449</v>
      </c>
      <c r="CL39" s="2271"/>
      <c r="CM39" s="2279"/>
      <c r="CN39" s="2260" t="s">
        <v>520</v>
      </c>
      <c r="CO39" s="2577" t="s">
        <v>521</v>
      </c>
      <c r="CP39" s="2577" t="s">
        <v>495</v>
      </c>
      <c r="CQ39" s="2577" t="s">
        <v>448</v>
      </c>
      <c r="CR39" s="2270" t="s">
        <v>449</v>
      </c>
      <c r="CS39" s="2271"/>
      <c r="CT39" s="2279"/>
      <c r="CU39" s="2260" t="s">
        <v>520</v>
      </c>
      <c r="CV39" s="2577" t="s">
        <v>521</v>
      </c>
      <c r="CW39" s="2577" t="s">
        <v>495</v>
      </c>
      <c r="CX39" s="2577" t="s">
        <v>448</v>
      </c>
      <c r="CY39" s="2270" t="s">
        <v>449</v>
      </c>
      <c r="CZ39" s="2271"/>
      <c r="DA39" s="2279"/>
      <c r="DB39" s="2260" t="s">
        <v>520</v>
      </c>
      <c r="DC39" s="2577" t="s">
        <v>521</v>
      </c>
      <c r="DD39" s="2577" t="s">
        <v>495</v>
      </c>
      <c r="DE39" s="2577" t="s">
        <v>448</v>
      </c>
      <c r="DF39" s="2270" t="s">
        <v>449</v>
      </c>
      <c r="DG39" s="2271"/>
      <c r="DH39" s="2279"/>
      <c r="DI39" s="2282"/>
      <c r="DJ39" s="2127"/>
      <c r="DP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2272">
        <f>OFFSET(CU40,0,-1)+1</f>
        <v>69</v>
      </c>
      <c r="CV40" s="2272">
        <f>OFFSET(CV40,0,-1)+1</f>
        <v>70</v>
      </c>
      <c r="CW40" s="2272">
        <f>OFFSET(CW40,0,-1)+1</f>
        <v>71</v>
      </c>
      <c r="CX40" s="2272">
        <f>OFFSET(CX40,0,-1)+1</f>
        <v>72</v>
      </c>
      <c r="CY40" s="2272">
        <f>OFFSET(CY40,0,-1)+1</f>
        <v>73</v>
      </c>
      <c r="CZ40" s="2272"/>
      <c r="DA40" s="2272">
        <f>OFFSET(DA40,0,-2)+1</f>
        <v>74</v>
      </c>
      <c r="DB40" s="2272">
        <f>OFFSET(DB40,0,-1)+1</f>
        <v>75</v>
      </c>
      <c r="DC40" s="2272">
        <f>OFFSET(DC40,0,-1)+1</f>
        <v>76</v>
      </c>
      <c r="DD40" s="2272">
        <f>OFFSET(DD40,0,-1)+1</f>
        <v>77</v>
      </c>
      <c r="DE40" s="2272">
        <f>OFFSET(DE40,0,-1)+1</f>
        <v>78</v>
      </c>
      <c r="DF40" s="2272">
        <f>OFFSET(DF40,0,-1)+1</f>
        <v>79</v>
      </c>
      <c r="DG40" s="2272"/>
      <c r="DH40" s="2272">
        <f>OFFSET(DH40,0,-2)+1</f>
        <v>80</v>
      </c>
      <c r="DI40" s="1245">
        <f>OFFSET(DI40,0,-1)</f>
        <v>80</v>
      </c>
      <c r="DJ40" s="1482">
        <f>OFFSET(DJ40,0,-1)+1</f>
        <v>81</v>
      </c>
      <c r="DK40" s="511"/>
      <c r="DL40" s="511"/>
      <c r="DM40" s="511"/>
      <c r="DN40" s="511"/>
      <c r="DO40" s="511"/>
      <c r="DP40" s="496">
        <v>0</v>
      </c>
    </row>
    <row customHeight="1" ht="24">
      <c r="A41" s="1363" t="s">
        <v>267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124</v>
      </c>
      <c r="U41" s="300"/>
      <c r="V41" s="2242"/>
      <c r="W41" s="2243"/>
      <c r="X41" s="2243"/>
      <c r="Y41" s="2243"/>
      <c r="Z41" s="2243"/>
      <c r="AA41" s="2243"/>
      <c r="AB41" s="2244"/>
      <c r="AC41" s="2242" t="str">
        <f>INDEX(PT_DIFFERENTIATION_NTAR,MATCH(A41,PT_DIFFERENTIATION_NTAR_ID,0))</f>
        <v>Водоотведение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2"/>
      <c r="CV41" s="2243"/>
      <c r="CW41" s="2243"/>
      <c r="CX41" s="2243"/>
      <c r="CY41" s="2243"/>
      <c r="CZ41" s="2243"/>
      <c r="DA41" s="2244"/>
      <c r="DB41" s="2242"/>
      <c r="DC41" s="2243"/>
      <c r="DD41" s="2243"/>
      <c r="DE41" s="2243"/>
      <c r="DF41" s="2243"/>
      <c r="DG41" s="2243"/>
      <c r="DH41" s="2244"/>
      <c r="DI41" s="2244"/>
      <c r="DJ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L41" s="500"/>
      <c r="DM41" s="500" t="str">
        <f>IF(T41="","",T41)</f>
        <v>Наименование тарифа</v>
      </c>
      <c r="DN41" s="500"/>
      <c r="DO41" s="500"/>
      <c r="DP41" s="1155">
        <v>23</v>
      </c>
    </row>
    <row customHeight="1" ht="24">
      <c r="A42" s="1363" t="s">
        <v>267</v>
      </c>
      <c r="B42" s="1363" t="s">
        <v>268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401</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2"/>
      <c r="CV42" s="2243"/>
      <c r="CW42" s="2243"/>
      <c r="CX42" s="2243"/>
      <c r="CY42" s="2243"/>
      <c r="CZ42" s="2243"/>
      <c r="DA42" s="2244"/>
      <c r="DB42" s="2242"/>
      <c r="DC42" s="2243"/>
      <c r="DD42" s="2243"/>
      <c r="DE42" s="2243"/>
      <c r="DF42" s="2243"/>
      <c r="DG42" s="2243"/>
      <c r="DH42" s="2244"/>
      <c r="DI42" s="2244"/>
      <c r="DJ42" s="1258" t="s">
        <v>402</v>
      </c>
      <c r="DL42" s="500"/>
      <c r="DM42" s="500" t="str">
        <f>IF(T42="","",T42)</f>
        <v>Территория действия тарифа</v>
      </c>
      <c r="DN42" s="500"/>
      <c r="DO42" s="500"/>
      <c r="DP42" s="1155">
        <v>23</v>
      </c>
    </row>
    <row customHeight="1" ht="24">
      <c r="A43" s="1363" t="s">
        <v>267</v>
      </c>
      <c r="B43" s="1363" t="s">
        <v>268</v>
      </c>
      <c r="C43" s="1363" t="s">
        <v>269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517</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2"/>
      <c r="CV43" s="2243"/>
      <c r="CW43" s="2243"/>
      <c r="CX43" s="2243"/>
      <c r="CY43" s="2243"/>
      <c r="CZ43" s="2243"/>
      <c r="DA43" s="2244"/>
      <c r="DB43" s="2242"/>
      <c r="DC43" s="2243"/>
      <c r="DD43" s="2243"/>
      <c r="DE43" s="2243"/>
      <c r="DF43" s="2243"/>
      <c r="DG43" s="2243"/>
      <c r="DH43" s="2244"/>
      <c r="DI43" s="2244"/>
      <c r="DJ43" s="1258" t="s">
        <v>518</v>
      </c>
      <c r="DL43" s="500"/>
      <c r="DM43" s="500" t="str">
        <f>IF(T43="","",T43)</f>
        <v>Наименование централизованной системы водоотведения</v>
      </c>
      <c r="DN43" s="500"/>
      <c r="DO43" s="500"/>
      <c r="DP43" s="1155">
        <v>23</v>
      </c>
    </row>
    <row customHeight="1" ht="24">
      <c r="A44" s="1363" t="s">
        <v>267</v>
      </c>
      <c r="B44" s="1363" t="s">
        <v>268</v>
      </c>
      <c r="C44" s="1363" t="s">
        <v>269</v>
      </c>
      <c r="D44" s="1363" t="s">
        <v>522</v>
      </c>
      <c r="E44" s="2259"/>
      <c r="F44" s="2259"/>
      <c r="G44" s="2259"/>
      <c r="H44" s="2259"/>
      <c r="I44" s="2256" t="str">
        <f>S43&amp;".1"</f>
        <v>1.1.1.1</v>
      </c>
      <c r="J44" s="1363"/>
      <c r="K44" s="1363"/>
      <c r="L44" s="1364"/>
      <c r="P44" s="2257">
        <v>1</v>
      </c>
      <c r="Q44" s="1481"/>
      <c r="R44" s="356"/>
      <c r="S44" s="1493" t="str">
        <f>$I44</f>
        <v>1.1.1.1</v>
      </c>
      <c r="T44" s="285" t="s">
        <v>484</v>
      </c>
      <c r="U44" s="300"/>
      <c r="V44" s="2350"/>
      <c r="W44" s="2351"/>
      <c r="X44" s="2351"/>
      <c r="Y44" s="2351"/>
      <c r="Z44" s="2351"/>
      <c r="AA44" s="2351"/>
      <c r="AB44" s="2352"/>
      <c r="AC44" s="2353"/>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0"/>
      <c r="CV44" s="2351"/>
      <c r="CW44" s="2351"/>
      <c r="CX44" s="2351"/>
      <c r="CY44" s="2351"/>
      <c r="CZ44" s="2351"/>
      <c r="DA44" s="2352"/>
      <c r="DB44" s="2350"/>
      <c r="DC44" s="2351"/>
      <c r="DD44" s="2351"/>
      <c r="DE44" s="2351"/>
      <c r="DF44" s="2351"/>
      <c r="DG44" s="2351"/>
      <c r="DH44" s="2352"/>
      <c r="DI44" s="2355"/>
      <c r="DJ44" s="1258" t="s">
        <v>485</v>
      </c>
      <c r="DL44" s="500"/>
      <c r="DM44" s="500" t="str">
        <f>IF(T44="","",T44)</f>
        <v>Наименование признака дифференциации</v>
      </c>
      <c r="DN44" s="500"/>
      <c r="DO44" s="500"/>
      <c r="DP44" s="1155">
        <v>23</v>
      </c>
    </row>
    <row customHeight="1" ht="24">
      <c r="A45" s="1363" t="s">
        <v>267</v>
      </c>
      <c r="B45" s="1363" t="s">
        <v>268</v>
      </c>
      <c r="C45" s="1363" t="s">
        <v>269</v>
      </c>
      <c r="D45" s="1363" t="s">
        <v>522</v>
      </c>
      <c r="E45" s="2259"/>
      <c r="F45" s="2259"/>
      <c r="G45" s="2259"/>
      <c r="H45" s="2259"/>
      <c r="I45" s="2286"/>
      <c r="J45" s="2256" t="str">
        <f>I44&amp;".1"</f>
        <v>1.1.1.1.1</v>
      </c>
      <c r="K45" s="1363"/>
      <c r="L45" s="1364" t="s">
        <v>410</v>
      </c>
      <c r="P45" s="2257"/>
      <c r="Q45" s="2257">
        <v>1</v>
      </c>
      <c r="R45" s="357"/>
      <c r="S45" s="1493" t="str">
        <f>$J45</f>
        <v>1.1.1.1.1</v>
      </c>
      <c r="T45" s="286" t="s">
        <v>411</v>
      </c>
      <c r="U45" s="300"/>
      <c r="V45" s="2245"/>
      <c r="W45" s="2246"/>
      <c r="X45" s="2246"/>
      <c r="Y45" s="2246"/>
      <c r="Z45" s="2246"/>
      <c r="AA45" s="2246"/>
      <c r="AB45" s="2247"/>
      <c r="AC45" s="2245" t="s">
        <v>523</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5"/>
      <c r="CV45" s="2246"/>
      <c r="CW45" s="2246"/>
      <c r="CX45" s="2246"/>
      <c r="CY45" s="2246"/>
      <c r="CZ45" s="2246"/>
      <c r="DA45" s="2247"/>
      <c r="DB45" s="2245"/>
      <c r="DC45" s="2246"/>
      <c r="DD45" s="2246"/>
      <c r="DE45" s="2246"/>
      <c r="DF45" s="2246"/>
      <c r="DG45" s="2246"/>
      <c r="DH45" s="2247"/>
      <c r="DI45" s="2247"/>
      <c r="DJ45" s="1307" t="s">
        <v>486</v>
      </c>
      <c r="DL45" s="500"/>
      <c r="DM45" s="500" t="str">
        <f>IF(T45="","",T45)</f>
        <v>Группа потребителей</v>
      </c>
      <c r="DN45" s="500"/>
      <c r="DO45" s="500"/>
      <c r="DP45" s="1155">
        <v>23</v>
      </c>
    </row>
    <row customHeight="1" ht="24">
      <c r="A46" s="1363" t="s">
        <v>267</v>
      </c>
      <c r="B46" s="1363" t="s">
        <v>268</v>
      </c>
      <c r="C46" s="1363" t="s">
        <v>269</v>
      </c>
      <c r="D46" s="1363" t="s">
        <v>522</v>
      </c>
      <c r="E46" s="2259"/>
      <c r="F46" s="2259"/>
      <c r="G46" s="2259"/>
      <c r="H46" s="2259"/>
      <c r="I46" s="2286"/>
      <c r="J46" s="2286"/>
      <c r="K46" s="2256" t="str">
        <f>J45&amp;".1"</f>
        <v>1.1.1.1.1.1</v>
      </c>
      <c r="L46" s="1364"/>
      <c r="P46" s="2257"/>
      <c r="Q46" s="2257"/>
      <c r="R46" s="357">
        <v>1</v>
      </c>
      <c r="S46" s="1493" t="str">
        <f>$K46</f>
        <v>1.1.1.1.1.1</v>
      </c>
      <c r="T46" s="1437" t="s">
        <v>524</v>
      </c>
      <c r="U46" s="300"/>
      <c r="V46" s="751"/>
      <c r="W46" s="751"/>
      <c r="X46" s="1257"/>
      <c r="Y46" s="2602"/>
      <c r="Z46" s="2107" t="s">
        <v>67</v>
      </c>
      <c r="AA46" s="2287"/>
      <c r="AB46" s="2107" t="s">
        <v>67</v>
      </c>
      <c r="AC46" s="751">
        <v>87.36</v>
      </c>
      <c r="AD46" s="751"/>
      <c r="AE46" s="1257"/>
      <c r="AF46" s="2602">
        <v>45292.51572916667</v>
      </c>
      <c r="AG46" s="2107" t="s">
        <v>67</v>
      </c>
      <c r="AH46" s="2287">
        <v>45473.5158912037</v>
      </c>
      <c r="AI46" s="2107" t="s">
        <v>67</v>
      </c>
      <c r="AJ46" s="751">
        <v>101.22</v>
      </c>
      <c r="AK46" s="751"/>
      <c r="AL46" s="1257"/>
      <c r="AM46" s="2602">
        <v>45474.516701388886</v>
      </c>
      <c r="AN46" s="2107" t="s">
        <v>67</v>
      </c>
      <c r="AO46" s="2287">
        <v>45657.5180787037</v>
      </c>
      <c r="AP46" s="2107" t="s">
        <v>67</v>
      </c>
      <c r="AQ46" s="751">
        <v>101.22</v>
      </c>
      <c r="AR46" s="751"/>
      <c r="AS46" s="1257"/>
      <c r="AT46" s="2602">
        <v>45658.51876157407</v>
      </c>
      <c r="AU46" s="2107" t="s">
        <v>67</v>
      </c>
      <c r="AV46" s="2287">
        <v>45838.51883101852</v>
      </c>
      <c r="AW46" s="2107" t="s">
        <v>67</v>
      </c>
      <c r="AX46" s="751">
        <v>111.17</v>
      </c>
      <c r="AY46" s="751"/>
      <c r="AZ46" s="1257"/>
      <c r="BA46" s="2602">
        <v>45839.51907407407</v>
      </c>
      <c r="BB46" s="2107" t="s">
        <v>67</v>
      </c>
      <c r="BC46" s="2287">
        <v>46022.519166666665</v>
      </c>
      <c r="BD46" s="2107" t="s">
        <v>67</v>
      </c>
      <c r="BE46" s="751">
        <v>111.17</v>
      </c>
      <c r="BF46" s="751"/>
      <c r="BG46" s="1257"/>
      <c r="BH46" s="2602">
        <v>46023.51996527778</v>
      </c>
      <c r="BI46" s="2107" t="s">
        <v>67</v>
      </c>
      <c r="BJ46" s="2287">
        <v>46295.52003472222</v>
      </c>
      <c r="BK46" s="2107" t="s">
        <v>67</v>
      </c>
      <c r="BL46" s="751">
        <v>132</v>
      </c>
      <c r="BM46" s="751"/>
      <c r="BN46" s="1257"/>
      <c r="BO46" s="2602">
        <v>46296.52027777778</v>
      </c>
      <c r="BP46" s="2107" t="s">
        <v>67</v>
      </c>
      <c r="BQ46" s="2287">
        <v>46387.520370370374</v>
      </c>
      <c r="BR46" s="2107" t="s">
        <v>67</v>
      </c>
      <c r="BS46" s="751">
        <v>115.84</v>
      </c>
      <c r="BT46" s="751"/>
      <c r="BU46" s="1257"/>
      <c r="BV46" s="2602">
        <v>46388.521365740744</v>
      </c>
      <c r="BW46" s="2107" t="s">
        <v>67</v>
      </c>
      <c r="BX46" s="2287">
        <v>46568.52149305555</v>
      </c>
      <c r="BY46" s="2107" t="s">
        <v>67</v>
      </c>
      <c r="BZ46" s="751">
        <v>115.84</v>
      </c>
      <c r="CA46" s="751"/>
      <c r="CB46" s="1257"/>
      <c r="CC46" s="2602">
        <v>46569</v>
      </c>
      <c r="CD46" s="2107" t="s">
        <v>67</v>
      </c>
      <c r="CE46" s="2287">
        <v>46752</v>
      </c>
      <c r="CF46" s="2107" t="s">
        <v>67</v>
      </c>
      <c r="CG46" s="751">
        <v>115.84</v>
      </c>
      <c r="CH46" s="751"/>
      <c r="CI46" s="1257"/>
      <c r="CJ46" s="2602">
        <v>46753</v>
      </c>
      <c r="CK46" s="2107" t="s">
        <v>67</v>
      </c>
      <c r="CL46" s="2287">
        <v>46934</v>
      </c>
      <c r="CM46" s="2107" t="s">
        <v>67</v>
      </c>
      <c r="CN46" s="751">
        <v>133.75</v>
      </c>
      <c r="CO46" s="751"/>
      <c r="CP46" s="1257"/>
      <c r="CQ46" s="2602">
        <v>46935</v>
      </c>
      <c r="CR46" s="2107" t="s">
        <v>67</v>
      </c>
      <c r="CS46" s="2287">
        <v>47118</v>
      </c>
      <c r="CT46" s="2107" t="s">
        <v>67</v>
      </c>
      <c r="CU46" s="751">
        <v>127.76</v>
      </c>
      <c r="CV46" s="751"/>
      <c r="CW46" s="1257"/>
      <c r="CX46" s="2602">
        <v>47119</v>
      </c>
      <c r="CY46" s="2107" t="s">
        <v>67</v>
      </c>
      <c r="CZ46" s="2287">
        <v>47299</v>
      </c>
      <c r="DA46" s="2107" t="s">
        <v>67</v>
      </c>
      <c r="DB46" s="751">
        <v>127.76</v>
      </c>
      <c r="DC46" s="751"/>
      <c r="DD46" s="1257"/>
      <c r="DE46" s="2602">
        <v>47300</v>
      </c>
      <c r="DF46" s="2107" t="s">
        <v>67</v>
      </c>
      <c r="DG46" s="2287">
        <v>47483</v>
      </c>
      <c r="DH46" s="2107" t="s">
        <v>67</v>
      </c>
      <c r="DI46" s="1438"/>
      <c r="DJ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K46" s="511">
        <f>STRCHECKDATE(V47:DI47)</f>
      </c>
      <c r="DL46" s="500"/>
      <c r="DM46" s="500" t="str">
        <f>IF(T46="","",T46)</f>
        <v>Серовский муниципальный округ</v>
      </c>
      <c r="DN46" s="500"/>
      <c r="DO46" s="500"/>
      <c r="DP46" s="1155">
        <v>23</v>
      </c>
    </row>
    <row customHeight="1" ht="0">
      <c r="A47" s="1363" t="s">
        <v>267</v>
      </c>
      <c r="B47" s="1363" t="s">
        <v>268</v>
      </c>
      <c r="C47" s="1363" t="s">
        <v>269</v>
      </c>
      <c r="D47" s="1363" t="s">
        <v>522</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45292.51572916667-45473.5158912037</v>
      </c>
      <c r="AF47" s="2266"/>
      <c r="AG47" s="2107"/>
      <c r="AH47" s="2288"/>
      <c r="AI47" s="2107"/>
      <c r="AJ47" s="325"/>
      <c r="AK47" s="325"/>
      <c r="AL47" s="328" t="str">
        <f>AM46&amp;"-"&amp;AO46</f>
        <v>45474.516701388886-45657.5180787037</v>
      </c>
      <c r="AM47" s="2309"/>
      <c r="AN47" s="2107"/>
      <c r="AO47" s="2288"/>
      <c r="AP47" s="2107"/>
      <c r="AQ47" s="325"/>
      <c r="AR47" s="325"/>
      <c r="AS47" s="328" t="str">
        <f>AT46&amp;"-"&amp;AV46</f>
        <v>45658.51876157407-45838.51883101852</v>
      </c>
      <c r="AT47" s="2309"/>
      <c r="AU47" s="2107"/>
      <c r="AV47" s="2288"/>
      <c r="AW47" s="2107"/>
      <c r="AX47" s="325"/>
      <c r="AY47" s="325"/>
      <c r="AZ47" s="328" t="str">
        <f>BA46&amp;"-"&amp;BC46</f>
        <v>45839.51907407407-46022.519166666665</v>
      </c>
      <c r="BA47" s="2309"/>
      <c r="BB47" s="2107"/>
      <c r="BC47" s="2288"/>
      <c r="BD47" s="2107"/>
      <c r="BE47" s="325"/>
      <c r="BF47" s="325"/>
      <c r="BG47" s="328" t="str">
        <f>BH46&amp;"-"&amp;BJ46</f>
        <v>46023.51996527778-46295.52003472222</v>
      </c>
      <c r="BH47" s="2309"/>
      <c r="BI47" s="2107"/>
      <c r="BJ47" s="2288"/>
      <c r="BK47" s="2107"/>
      <c r="BL47" s="325"/>
      <c r="BM47" s="325"/>
      <c r="BN47" s="328" t="str">
        <f>BO46&amp;"-"&amp;BQ46</f>
        <v>46296.52027777778-46387.520370370374</v>
      </c>
      <c r="BO47" s="2309"/>
      <c r="BP47" s="2107"/>
      <c r="BQ47" s="2288"/>
      <c r="BR47" s="2107"/>
      <c r="BS47" s="325"/>
      <c r="BT47" s="325"/>
      <c r="BU47" s="328" t="str">
        <f>BV46&amp;"-"&amp;BX46</f>
        <v>46388.521365740744-46568.52149305555</v>
      </c>
      <c r="BV47" s="2309"/>
      <c r="BW47" s="2107"/>
      <c r="BX47" s="2288"/>
      <c r="BY47" s="2107"/>
      <c r="BZ47" s="325"/>
      <c r="CA47" s="325"/>
      <c r="CB47" s="328" t="str">
        <f>CC46&amp;"-"&amp;CE46</f>
        <v>46569-46752</v>
      </c>
      <c r="CC47" s="2309"/>
      <c r="CD47" s="2107"/>
      <c r="CE47" s="2288"/>
      <c r="CF47" s="2107"/>
      <c r="CG47" s="325"/>
      <c r="CH47" s="325"/>
      <c r="CI47" s="328" t="str">
        <f>CJ46&amp;"-"&amp;CL46</f>
        <v>46753-46934</v>
      </c>
      <c r="CJ47" s="2309"/>
      <c r="CK47" s="2107"/>
      <c r="CL47" s="2288"/>
      <c r="CM47" s="2107"/>
      <c r="CN47" s="325"/>
      <c r="CO47" s="325"/>
      <c r="CP47" s="328" t="str">
        <f>CQ46&amp;"-"&amp;CS46</f>
        <v>46935-47118</v>
      </c>
      <c r="CQ47" s="2309"/>
      <c r="CR47" s="2107"/>
      <c r="CS47" s="2288"/>
      <c r="CT47" s="2107"/>
      <c r="CU47" s="325"/>
      <c r="CV47" s="325"/>
      <c r="CW47" s="328" t="str">
        <f>CX46&amp;"-"&amp;CZ46</f>
        <v>47119-47299</v>
      </c>
      <c r="CX47" s="2309"/>
      <c r="CY47" s="2107"/>
      <c r="CZ47" s="2288"/>
      <c r="DA47" s="2107"/>
      <c r="DB47" s="325"/>
      <c r="DC47" s="325"/>
      <c r="DD47" s="328" t="str">
        <f>DE46&amp;"-"&amp;DG46</f>
        <v>47300-47483</v>
      </c>
      <c r="DE47" s="2309"/>
      <c r="DF47" s="2107"/>
      <c r="DG47" s="2288"/>
      <c r="DH47" s="2107"/>
      <c r="DI47" s="1439"/>
      <c r="DJ47" s="2349"/>
      <c r="DL47" s="500"/>
      <c r="DM47" s="500" t="str">
        <f>IF(T47="","",T47)</f>
        <v/>
      </c>
      <c r="DN47" s="500"/>
      <c r="DO47" s="500"/>
      <c r="DP47" s="1155">
        <v>0</v>
      </c>
    </row>
    <row customHeight="1" ht="21">
      <c r="A48" s="1363" t="s">
        <v>267</v>
      </c>
      <c r="B48" s="1363" t="s">
        <v>268</v>
      </c>
      <c r="C48" s="1363" t="s">
        <v>269</v>
      </c>
      <c r="D48" s="1363" t="s">
        <v>522</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2901"/>
      <c r="AK48" s="2902"/>
      <c r="AL48" s="2903"/>
      <c r="AM48" s="2904"/>
      <c r="AN48" s="2905"/>
      <c r="AO48" s="2906"/>
      <c r="AP48" s="2907"/>
      <c r="AQ48" s="2908"/>
      <c r="AR48" s="2909"/>
      <c r="AS48" s="2910"/>
      <c r="AT48" s="2911"/>
      <c r="AU48" s="2912"/>
      <c r="AV48" s="2913"/>
      <c r="AW48" s="2914"/>
      <c r="AX48" s="2915"/>
      <c r="AY48" s="2916"/>
      <c r="AZ48" s="2917"/>
      <c r="BA48" s="2918"/>
      <c r="BB48" s="2919"/>
      <c r="BC48" s="2920"/>
      <c r="BD48" s="2921"/>
      <c r="BE48" s="2922"/>
      <c r="BF48" s="2923"/>
      <c r="BG48" s="2924"/>
      <c r="BH48" s="2925"/>
      <c r="BI48" s="2926"/>
      <c r="BJ48" s="2927"/>
      <c r="BK48" s="2928"/>
      <c r="BL48" s="2929"/>
      <c r="BM48" s="2930"/>
      <c r="BN48" s="2931"/>
      <c r="BO48" s="2932"/>
      <c r="BP48" s="2933"/>
      <c r="BQ48" s="2934"/>
      <c r="BR48" s="2935"/>
      <c r="BS48" s="2936"/>
      <c r="BT48" s="2937"/>
      <c r="BU48" s="2938"/>
      <c r="BV48" s="2939"/>
      <c r="BW48" s="2940"/>
      <c r="BX48" s="2941"/>
      <c r="BY48" s="2942"/>
      <c r="BZ48" s="2943"/>
      <c r="CA48" s="2944"/>
      <c r="CB48" s="2945"/>
      <c r="CC48" s="2946"/>
      <c r="CD48" s="2947"/>
      <c r="CE48" s="2948"/>
      <c r="CF48" s="2949"/>
      <c r="CG48" s="2950"/>
      <c r="CH48" s="2951"/>
      <c r="CI48" s="2952"/>
      <c r="CJ48" s="2953"/>
      <c r="CK48" s="2954"/>
      <c r="CL48" s="2955"/>
      <c r="CM48" s="2956"/>
      <c r="CN48" s="2957"/>
      <c r="CO48" s="2958"/>
      <c r="CP48" s="2959"/>
      <c r="CQ48" s="2960"/>
      <c r="CR48" s="2961"/>
      <c r="CS48" s="2962"/>
      <c r="CT48" s="2963"/>
      <c r="CU48" s="2964"/>
      <c r="CV48" s="2965"/>
      <c r="CW48" s="2966"/>
      <c r="CX48" s="2967"/>
      <c r="CY48" s="2968"/>
      <c r="CZ48" s="2969"/>
      <c r="DA48" s="2970"/>
      <c r="DB48" s="2971"/>
      <c r="DC48" s="2972"/>
      <c r="DD48" s="2973"/>
      <c r="DE48" s="2974"/>
      <c r="DF48" s="2975"/>
      <c r="DG48" s="2976"/>
      <c r="DH48" s="2977"/>
      <c r="DI48" s="367"/>
      <c r="DJ48" s="1258" t="s">
        <v>488</v>
      </c>
      <c r="DL48" s="500"/>
      <c r="DM48" s="500" t="str">
        <f>IF(T48="","",T48)</f>
        <v>Добавить значение признака дифференциации</v>
      </c>
      <c r="DN48" s="500"/>
      <c r="DO48" s="500"/>
      <c r="DP48" s="1155">
        <v>20</v>
      </c>
    </row>
    <row customHeight="1" ht="22.049999999999997">
      <c r="A49" s="1363" t="s">
        <v>267</v>
      </c>
      <c r="B49" s="1363" t="s">
        <v>268</v>
      </c>
      <c r="C49" s="1363" t="s">
        <v>269</v>
      </c>
      <c r="D49" s="1363" t="s">
        <v>522</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2978"/>
      <c r="AK49" s="2979"/>
      <c r="AL49" s="2980"/>
      <c r="AM49" s="2981"/>
      <c r="AN49" s="2982"/>
      <c r="AO49" s="2983"/>
      <c r="AP49" s="2984"/>
      <c r="AQ49" s="2985"/>
      <c r="AR49" s="2986"/>
      <c r="AS49" s="2987"/>
      <c r="AT49" s="2988"/>
      <c r="AU49" s="2989"/>
      <c r="AV49" s="2990"/>
      <c r="AW49" s="2991"/>
      <c r="AX49" s="2992"/>
      <c r="AY49" s="2993"/>
      <c r="AZ49" s="2994"/>
      <c r="BA49" s="2995"/>
      <c r="BB49" s="2996"/>
      <c r="BC49" s="2997"/>
      <c r="BD49" s="2998"/>
      <c r="BE49" s="2999"/>
      <c r="BF49" s="3000"/>
      <c r="BG49" s="3001"/>
      <c r="BH49" s="3002"/>
      <c r="BI49" s="3003"/>
      <c r="BJ49" s="3004"/>
      <c r="BK49" s="3005"/>
      <c r="BL49" s="3006"/>
      <c r="BM49" s="3007"/>
      <c r="BN49" s="3008"/>
      <c r="BO49" s="3009"/>
      <c r="BP49" s="3010"/>
      <c r="BQ49" s="3011"/>
      <c r="BR49" s="3012"/>
      <c r="BS49" s="3013"/>
      <c r="BT49" s="3014"/>
      <c r="BU49" s="3015"/>
      <c r="BV49" s="3016"/>
      <c r="BW49" s="3017"/>
      <c r="BX49" s="3018"/>
      <c r="BY49" s="3019"/>
      <c r="BZ49" s="3020"/>
      <c r="CA49" s="3021"/>
      <c r="CB49" s="3022"/>
      <c r="CC49" s="3023"/>
      <c r="CD49" s="3024"/>
      <c r="CE49" s="3025"/>
      <c r="CF49" s="3026"/>
      <c r="CG49" s="3027"/>
      <c r="CH49" s="3028"/>
      <c r="CI49" s="3029"/>
      <c r="CJ49" s="3030"/>
      <c r="CK49" s="3031"/>
      <c r="CL49" s="3032"/>
      <c r="CM49" s="3033"/>
      <c r="CN49" s="3034"/>
      <c r="CO49" s="3035"/>
      <c r="CP49" s="3036"/>
      <c r="CQ49" s="3037"/>
      <c r="CR49" s="3038"/>
      <c r="CS49" s="3039"/>
      <c r="CT49" s="3040"/>
      <c r="CU49" s="3041"/>
      <c r="CV49" s="3042"/>
      <c r="CW49" s="3043"/>
      <c r="CX49" s="3044"/>
      <c r="CY49" s="3045"/>
      <c r="CZ49" s="3046"/>
      <c r="DA49" s="3047"/>
      <c r="DB49" s="3048"/>
      <c r="DC49" s="3049"/>
      <c r="DD49" s="3050"/>
      <c r="DE49" s="3051"/>
      <c r="DF49" s="3052"/>
      <c r="DG49" s="3053"/>
      <c r="DH49" s="3054"/>
      <c r="DI49" s="367"/>
      <c r="DJ49" s="1440"/>
      <c r="DL49" s="500"/>
      <c r="DM49" s="500" t="str">
        <f>IF(T49="","",T49)</f>
        <v>Добавить группу потребителей</v>
      </c>
      <c r="DN49" s="500"/>
      <c r="DO49" s="500"/>
      <c r="DP49" s="1155">
        <v>21</v>
      </c>
    </row>
    <row customHeight="1" ht="22.049999999999997">
      <c r="A50" s="1363" t="s">
        <v>267</v>
      </c>
      <c r="B50" s="1363" t="s">
        <v>268</v>
      </c>
      <c r="C50" s="1363" t="s">
        <v>269</v>
      </c>
      <c r="D50" s="1363" t="s">
        <v>522</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055"/>
      <c r="AK50" s="3056"/>
      <c r="AL50" s="3057"/>
      <c r="AM50" s="3058"/>
      <c r="AN50" s="3059"/>
      <c r="AO50" s="3060"/>
      <c r="AP50" s="3061"/>
      <c r="AQ50" s="3062"/>
      <c r="AR50" s="3063"/>
      <c r="AS50" s="3064"/>
      <c r="AT50" s="3065"/>
      <c r="AU50" s="3066"/>
      <c r="AV50" s="3067"/>
      <c r="AW50" s="3068"/>
      <c r="AX50" s="3069"/>
      <c r="AY50" s="3070"/>
      <c r="AZ50" s="3071"/>
      <c r="BA50" s="3072"/>
      <c r="BB50" s="3073"/>
      <c r="BC50" s="3074"/>
      <c r="BD50" s="3075"/>
      <c r="BE50" s="3076"/>
      <c r="BF50" s="3077"/>
      <c r="BG50" s="3078"/>
      <c r="BH50" s="3079"/>
      <c r="BI50" s="3080"/>
      <c r="BJ50" s="3081"/>
      <c r="BK50" s="3082"/>
      <c r="BL50" s="3083"/>
      <c r="BM50" s="3084"/>
      <c r="BN50" s="3085"/>
      <c r="BO50" s="3086"/>
      <c r="BP50" s="3087"/>
      <c r="BQ50" s="3088"/>
      <c r="BR50" s="3089"/>
      <c r="BS50" s="3090"/>
      <c r="BT50" s="3091"/>
      <c r="BU50" s="3092"/>
      <c r="BV50" s="3093"/>
      <c r="BW50" s="3094"/>
      <c r="BX50" s="3095"/>
      <c r="BY50" s="3096"/>
      <c r="BZ50" s="3097"/>
      <c r="CA50" s="3098"/>
      <c r="CB50" s="3099"/>
      <c r="CC50" s="3100"/>
      <c r="CD50" s="3101"/>
      <c r="CE50" s="3102"/>
      <c r="CF50" s="3103"/>
      <c r="CG50" s="3104"/>
      <c r="CH50" s="3105"/>
      <c r="CI50" s="3106"/>
      <c r="CJ50" s="3107"/>
      <c r="CK50" s="3108"/>
      <c r="CL50" s="3109"/>
      <c r="CM50" s="3110"/>
      <c r="CN50" s="3111"/>
      <c r="CO50" s="3112"/>
      <c r="CP50" s="3113"/>
      <c r="CQ50" s="3114"/>
      <c r="CR50" s="3115"/>
      <c r="CS50" s="3116"/>
      <c r="CT50" s="3117"/>
      <c r="CU50" s="3118"/>
      <c r="CV50" s="3119"/>
      <c r="CW50" s="3120"/>
      <c r="CX50" s="3121"/>
      <c r="CY50" s="3122"/>
      <c r="CZ50" s="3123"/>
      <c r="DA50" s="3124"/>
      <c r="DB50" s="3125"/>
      <c r="DC50" s="3126"/>
      <c r="DD50" s="3127"/>
      <c r="DE50" s="3128"/>
      <c r="DF50" s="3129"/>
      <c r="DG50" s="3130"/>
      <c r="DH50" s="3131"/>
      <c r="DI50" s="367"/>
      <c r="DJ50" s="303"/>
      <c r="DL50" s="500"/>
      <c r="DM50" s="500" t="str">
        <f>IF(T50="","",T50)</f>
        <v>Добавить наименование признака дифференциации</v>
      </c>
      <c r="DN50" s="500"/>
      <c r="DO50" s="500"/>
      <c r="DP50" s="1155">
        <v>21</v>
      </c>
    </row>
    <row s="1642" customFormat="1" customHeight="1" ht="0">
      <c r="A51" s="1343" t="s">
        <v>267</v>
      </c>
      <c r="B51" s="1343" t="s">
        <v>268</v>
      </c>
      <c r="C51" s="1314"/>
      <c r="D51" s="1314"/>
      <c r="E51" s="2259"/>
      <c r="F51" s="2258"/>
      <c r="G51" s="1314"/>
      <c r="H51" s="1314"/>
      <c r="I51" s="1314"/>
      <c r="J51" s="1314"/>
      <c r="K51" s="1314"/>
      <c r="L51" s="1494"/>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AZ51" s="1324"/>
      <c r="BA51" s="1324"/>
      <c r="BB51" s="1324"/>
      <c r="BC51" s="1324"/>
      <c r="BD51" s="1324"/>
      <c r="BE51" s="1324"/>
      <c r="BF51" s="1324"/>
      <c r="BG51" s="1324"/>
      <c r="BH51" s="1324"/>
      <c r="BI51" s="1324"/>
      <c r="BJ51" s="1324"/>
      <c r="BK51" s="1324"/>
      <c r="BL51" s="1324"/>
      <c r="BM51" s="1324"/>
      <c r="BN51" s="1324"/>
      <c r="BO51" s="1324"/>
      <c r="BP51" s="1324"/>
      <c r="BQ51" s="1324"/>
      <c r="BR51" s="1324"/>
      <c r="BS51" s="1324"/>
      <c r="BT51" s="1324"/>
      <c r="BU51" s="1324"/>
      <c r="BV51" s="1324"/>
      <c r="BW51" s="1324"/>
      <c r="BX51" s="1324"/>
      <c r="BY51" s="1324"/>
      <c r="BZ51" s="1324"/>
      <c r="CA51" s="1324"/>
      <c r="CB51" s="1324"/>
      <c r="CC51" s="1324"/>
      <c r="CD51" s="1324"/>
      <c r="CE51" s="1324"/>
      <c r="CF51" s="1324"/>
      <c r="CG51" s="1324"/>
      <c r="CH51" s="1324"/>
      <c r="CI51" s="1324"/>
      <c r="CJ51" s="1324"/>
      <c r="CK51" s="1324"/>
      <c r="CL51" s="1324"/>
      <c r="CM51" s="1324"/>
      <c r="CN51" s="1324"/>
      <c r="CO51" s="1324"/>
      <c r="CP51" s="1324"/>
      <c r="CQ51" s="1324"/>
      <c r="CR51" s="1324"/>
      <c r="CS51" s="1324"/>
      <c r="CT51" s="1324"/>
      <c r="CU51" s="1324"/>
      <c r="CV51" s="1324"/>
      <c r="CW51" s="1324"/>
      <c r="CX51" s="1324"/>
      <c r="CY51" s="1324"/>
      <c r="CZ51" s="1324"/>
      <c r="DA51" s="1324"/>
      <c r="DB51" s="1324"/>
      <c r="DC51" s="1324"/>
      <c r="DD51" s="1324"/>
      <c r="DE51" s="1324"/>
      <c r="DF51" s="1324"/>
      <c r="DG51" s="1324"/>
      <c r="DH51" s="1324"/>
      <c r="DI51" s="1324"/>
      <c r="DJ51" s="1324"/>
      <c r="DL51" s="789"/>
      <c r="DM51" s="789" t="str">
        <f>IF(T51="","",T51)</f>
        <v>Добавить централизованную систему для дифференциации</v>
      </c>
      <c r="DN51" s="789"/>
      <c r="DO51" s="789"/>
      <c r="DP51" s="518">
        <v>0</v>
      </c>
    </row>
    <row s="1642" customFormat="1" customHeight="1" ht="0">
      <c r="A52" s="1343" t="s">
        <v>267</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c r="DD52" s="1324"/>
      <c r="DE52" s="1324"/>
      <c r="DF52" s="1324"/>
      <c r="DG52" s="1324"/>
      <c r="DH52" s="1324"/>
      <c r="DI52" s="1324"/>
      <c r="DJ52" s="1324"/>
      <c r="DL52" s="500"/>
      <c r="DM52" s="500" t="str">
        <f>IF(T52="","",T52)</f>
        <v>Добавить территорию для дифференциации</v>
      </c>
      <c r="DN52" s="500"/>
      <c r="DO52" s="500"/>
      <c r="DP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AZ53" s="1324"/>
      <c r="BA53" s="1324"/>
      <c r="BB53" s="1324"/>
      <c r="BC53" s="1324"/>
      <c r="BD53" s="1324"/>
      <c r="BE53" s="1324"/>
      <c r="BF53" s="1324"/>
      <c r="BG53" s="1324"/>
      <c r="BH53" s="1324"/>
      <c r="BI53" s="1324"/>
      <c r="BJ53" s="1324"/>
      <c r="BK53" s="1324"/>
      <c r="BL53" s="1324"/>
      <c r="BM53" s="1324"/>
      <c r="BN53" s="1324"/>
      <c r="BO53" s="1324"/>
      <c r="BP53" s="1324"/>
      <c r="BQ53" s="1324"/>
      <c r="BR53" s="1324"/>
      <c r="BS53" s="1324"/>
      <c r="BT53" s="1324"/>
      <c r="BU53" s="1324"/>
      <c r="BV53" s="1324"/>
      <c r="BW53" s="1324"/>
      <c r="BX53" s="1324"/>
      <c r="BY53" s="1324"/>
      <c r="BZ53" s="1324"/>
      <c r="CA53" s="1324"/>
      <c r="CB53" s="1324"/>
      <c r="CC53" s="1324"/>
      <c r="CD53" s="1324"/>
      <c r="CE53" s="1324"/>
      <c r="CF53" s="1324"/>
      <c r="CG53" s="1324"/>
      <c r="CH53" s="1324"/>
      <c r="CI53" s="1324"/>
      <c r="CJ53" s="1324"/>
      <c r="CK53" s="1324"/>
      <c r="CL53" s="1324"/>
      <c r="CM53" s="1324"/>
      <c r="CN53" s="1324"/>
      <c r="CO53" s="1324"/>
      <c r="CP53" s="1324"/>
      <c r="CQ53" s="1324"/>
      <c r="CR53" s="1324"/>
      <c r="CS53" s="1324"/>
      <c r="CT53" s="1324"/>
      <c r="CU53" s="1324"/>
      <c r="CV53" s="1324"/>
      <c r="CW53" s="1324"/>
      <c r="CX53" s="1324"/>
      <c r="CY53" s="1324"/>
      <c r="CZ53" s="1324"/>
      <c r="DA53" s="1324"/>
      <c r="DB53" s="1324"/>
      <c r="DC53" s="1324"/>
      <c r="DD53" s="1324"/>
      <c r="DE53" s="1324"/>
      <c r="DF53" s="1324"/>
      <c r="DG53" s="1324"/>
      <c r="DH53" s="1324"/>
      <c r="DI53" s="1324"/>
      <c r="DJ53" s="1324"/>
      <c r="DL53" s="789"/>
      <c r="DM53" s="789" t="str">
        <f>IF(T53="","",T53)</f>
        <v>Добавить наименование тарифа</v>
      </c>
      <c r="DN53" s="789"/>
      <c r="DO53" s="789"/>
      <c r="DP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X54" s="1635"/>
      <c r="AY54" s="1635"/>
      <c r="AZ54" s="1635"/>
      <c r="BA54" s="1635"/>
      <c r="BB54" s="1635"/>
      <c r="BC54" s="1635"/>
      <c r="BD54" s="1635"/>
      <c r="BE54" s="1635"/>
      <c r="BF54" s="1635"/>
      <c r="BG54" s="1635"/>
      <c r="BH54" s="1635"/>
      <c r="BI54" s="1635"/>
      <c r="BJ54" s="1635"/>
      <c r="BK54" s="1635"/>
      <c r="BL54" s="1635"/>
      <c r="BM54" s="1635"/>
      <c r="BN54" s="1635"/>
      <c r="BO54" s="1635"/>
      <c r="BP54" s="1635"/>
      <c r="BQ54" s="1635"/>
      <c r="BR54" s="1635"/>
      <c r="BS54" s="1635"/>
      <c r="BT54" s="1635"/>
      <c r="BU54" s="1635"/>
      <c r="BV54" s="1635"/>
      <c r="BW54" s="1635"/>
      <c r="BX54" s="1635"/>
      <c r="BY54" s="1635"/>
      <c r="BZ54" s="1635"/>
      <c r="CA54" s="1635"/>
      <c r="CB54" s="1635"/>
      <c r="CC54" s="1635"/>
      <c r="CD54" s="1635"/>
      <c r="CE54" s="1635"/>
      <c r="CF54" s="1635"/>
      <c r="CG54" s="1635"/>
      <c r="CH54" s="1635"/>
      <c r="CI54" s="1635"/>
      <c r="CJ54" s="1635"/>
      <c r="CK54" s="1635"/>
      <c r="CL54" s="1635"/>
      <c r="CM54" s="1635"/>
      <c r="CN54" s="1635"/>
      <c r="CO54" s="1635"/>
      <c r="CP54" s="1635"/>
      <c r="CQ54" s="1635"/>
      <c r="CR54" s="1635"/>
      <c r="CS54" s="1635"/>
      <c r="CT54" s="1635"/>
      <c r="CU54" s="1635"/>
      <c r="CV54" s="1635"/>
      <c r="CW54" s="1635"/>
      <c r="CX54" s="1635"/>
      <c r="CY54" s="1635"/>
      <c r="CZ54" s="1635"/>
      <c r="DA54" s="1635"/>
      <c r="DB54" s="1635"/>
      <c r="DC54" s="1635"/>
      <c r="DD54" s="1635"/>
      <c r="DE54" s="1635"/>
      <c r="DF54" s="1635"/>
      <c r="DG54" s="1635"/>
      <c r="DH54" s="1635"/>
      <c r="DK54" s="1155"/>
      <c r="DL54" s="1155"/>
      <c r="DM54" s="1155"/>
      <c r="DN54" s="1155"/>
      <c r="DO54" s="1155"/>
      <c r="DP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385"/>
      <c r="AY55" s="2385"/>
      <c r="AZ55" s="2385"/>
      <c r="BA55" s="2385"/>
      <c r="BB55" s="2385"/>
      <c r="BC55" s="2385"/>
      <c r="BD55" s="2385"/>
      <c r="BE55" s="2385"/>
      <c r="BF55" s="2385"/>
      <c r="BG55" s="2385"/>
      <c r="BH55" s="2385"/>
      <c r="BI55" s="2385"/>
      <c r="BJ55" s="2385"/>
      <c r="BK55" s="2385"/>
      <c r="BL55" s="2385"/>
      <c r="BM55" s="2385"/>
      <c r="BN55" s="2385"/>
      <c r="BO55" s="2385"/>
      <c r="BP55" s="2385"/>
      <c r="BQ55" s="2385"/>
      <c r="BR55" s="2385"/>
      <c r="BS55" s="2385"/>
      <c r="BT55" s="2385"/>
      <c r="BU55" s="2385"/>
      <c r="BV55" s="2385"/>
      <c r="BW55" s="2385"/>
      <c r="BX55" s="2385"/>
      <c r="BY55" s="2385"/>
      <c r="BZ55" s="2385"/>
      <c r="CA55" s="2385"/>
      <c r="CB55" s="2385"/>
      <c r="CC55" s="2385"/>
      <c r="CD55" s="2385"/>
      <c r="CE55" s="2385"/>
      <c r="CF55" s="2385"/>
      <c r="CG55" s="2385"/>
      <c r="CH55" s="2385"/>
      <c r="CI55" s="2385"/>
      <c r="CJ55" s="2385"/>
      <c r="CK55" s="2385"/>
      <c r="CL55" s="2385"/>
      <c r="CM55" s="2385"/>
      <c r="CN55" s="2385"/>
      <c r="CO55" s="2385"/>
      <c r="CP55" s="2385"/>
      <c r="CQ55" s="2385"/>
      <c r="CR55" s="2385"/>
      <c r="CS55" s="2385"/>
      <c r="CT55" s="2385"/>
      <c r="CU55" s="2385"/>
      <c r="CV55" s="2385"/>
      <c r="CW55" s="2385"/>
      <c r="CX55" s="2385"/>
      <c r="CY55" s="2385"/>
      <c r="CZ55" s="2385"/>
      <c r="DA55" s="2385"/>
      <c r="DB55" s="2385"/>
      <c r="DC55" s="2385"/>
      <c r="DD55" s="2385"/>
      <c r="DE55" s="2385"/>
      <c r="DF55" s="2385"/>
      <c r="DG55" s="2385"/>
      <c r="DH55" s="2385"/>
      <c r="DI55" s="2285"/>
      <c r="DJ55" s="2285"/>
      <c r="DP55" s="1155">
        <v>14</v>
      </c>
    </row>
    <row customHeight="1" ht="14.699999999999998">
      <c r="O56" s="537"/>
      <c r="AJ56" s="1635"/>
      <c r="AK56" s="1635"/>
      <c r="AL56" s="1635"/>
      <c r="AM56" s="1635"/>
      <c r="AN56" s="1635"/>
      <c r="AO56" s="1635"/>
      <c r="AP56" s="1635"/>
      <c r="AQ56" s="1635"/>
      <c r="AR56" s="1635"/>
      <c r="AS56" s="1635"/>
      <c r="AT56" s="1635"/>
      <c r="AU56" s="1635"/>
      <c r="AV56" s="1635"/>
      <c r="AW56" s="1635"/>
      <c r="AX56" s="1635"/>
      <c r="AY56" s="1635"/>
      <c r="AZ56" s="1635"/>
      <c r="BA56" s="1635"/>
      <c r="BB56" s="1635"/>
      <c r="BC56" s="1635"/>
      <c r="BD56" s="1635"/>
      <c r="BE56" s="1635"/>
      <c r="BF56" s="1635"/>
      <c r="BG56" s="1635"/>
      <c r="BH56" s="1635"/>
      <c r="BI56" s="1635"/>
      <c r="BJ56" s="1635"/>
      <c r="BK56" s="1635"/>
      <c r="BL56" s="1635"/>
      <c r="BM56" s="1635"/>
      <c r="BN56" s="1635"/>
      <c r="BO56" s="1635"/>
      <c r="BP56" s="1635"/>
      <c r="BQ56" s="1635"/>
      <c r="BR56" s="1635"/>
      <c r="BS56" s="1635"/>
      <c r="BT56" s="1635"/>
      <c r="BU56" s="1635"/>
      <c r="BV56" s="1635"/>
      <c r="BW56" s="1635"/>
      <c r="BX56" s="1635"/>
      <c r="BY56" s="1635"/>
      <c r="BZ56" s="1635"/>
      <c r="CA56" s="1635"/>
      <c r="CB56" s="1635"/>
      <c r="CC56" s="1635"/>
      <c r="CD56" s="1635"/>
      <c r="CE56" s="1635"/>
      <c r="CF56" s="1635"/>
      <c r="CG56" s="1635"/>
      <c r="CH56" s="1635"/>
      <c r="CI56" s="1635"/>
      <c r="CJ56" s="1635"/>
      <c r="CK56" s="1635"/>
      <c r="CL56" s="1635"/>
      <c r="CM56" s="1635"/>
      <c r="CN56" s="1635"/>
      <c r="CO56" s="1635"/>
      <c r="CP56" s="1635"/>
      <c r="CQ56" s="1635"/>
      <c r="CR56" s="1635"/>
      <c r="CS56" s="1635"/>
      <c r="CT56" s="1635"/>
      <c r="CU56" s="1635"/>
      <c r="CV56" s="1635"/>
      <c r="CW56" s="1635"/>
      <c r="CX56" s="1635"/>
      <c r="CY56" s="1635"/>
      <c r="CZ56" s="1635"/>
      <c r="DA56" s="1635"/>
      <c r="DB56" s="1635"/>
      <c r="DC56" s="1635"/>
      <c r="DD56" s="1635"/>
      <c r="DE56" s="1635"/>
      <c r="DF56" s="1635"/>
      <c r="DG56" s="1635"/>
      <c r="DH56" s="1635"/>
      <c r="DP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385"/>
      <c r="AY57" s="2385"/>
      <c r="AZ57" s="2385"/>
      <c r="BA57" s="2385"/>
      <c r="BB57" s="2385"/>
      <c r="BC57" s="2385"/>
      <c r="BD57" s="2385"/>
      <c r="BE57" s="2385"/>
      <c r="BF57" s="2385"/>
      <c r="BG57" s="2385"/>
      <c r="BH57" s="2385"/>
      <c r="BI57" s="2385"/>
      <c r="BJ57" s="2385"/>
      <c r="BK57" s="2385"/>
      <c r="BL57" s="2385"/>
      <c r="BM57" s="2385"/>
      <c r="BN57" s="2385"/>
      <c r="BO57" s="2385"/>
      <c r="BP57" s="2385"/>
      <c r="BQ57" s="2385"/>
      <c r="BR57" s="2385"/>
      <c r="BS57" s="2385"/>
      <c r="BT57" s="2385"/>
      <c r="BU57" s="2385"/>
      <c r="BV57" s="2385"/>
      <c r="BW57" s="2385"/>
      <c r="BX57" s="2385"/>
      <c r="BY57" s="2385"/>
      <c r="BZ57" s="2385"/>
      <c r="CA57" s="2385"/>
      <c r="CB57" s="2385"/>
      <c r="CC57" s="2385"/>
      <c r="CD57" s="2385"/>
      <c r="CE57" s="2385"/>
      <c r="CF57" s="2385"/>
      <c r="CG57" s="2385"/>
      <c r="CH57" s="2385"/>
      <c r="CI57" s="2385"/>
      <c r="CJ57" s="2385"/>
      <c r="CK57" s="2385"/>
      <c r="CL57" s="2385"/>
      <c r="CM57" s="2385"/>
      <c r="CN57" s="2385"/>
      <c r="CO57" s="2385"/>
      <c r="CP57" s="2385"/>
      <c r="CQ57" s="2385"/>
      <c r="CR57" s="2385"/>
      <c r="CS57" s="2385"/>
      <c r="CT57" s="2385"/>
      <c r="CU57" s="2385"/>
      <c r="CV57" s="2385"/>
      <c r="CW57" s="2385"/>
      <c r="CX57" s="2385"/>
      <c r="CY57" s="2385"/>
      <c r="CZ57" s="2385"/>
      <c r="DA57" s="2385"/>
      <c r="DB57" s="2385"/>
      <c r="DC57" s="2385"/>
      <c r="DD57" s="2385"/>
      <c r="DE57" s="2385"/>
      <c r="DF57" s="2385"/>
      <c r="DG57" s="2385"/>
      <c r="DH57" s="2385"/>
      <c r="DI57" s="2285"/>
      <c r="DJ57" s="2285"/>
      <c r="DP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635">
        <v>0</v>
      </c>
      <c r="AY58" s="1635">
        <v>0</v>
      </c>
      <c r="AZ58" s="1635">
        <v>0</v>
      </c>
      <c r="BA58" s="1635">
        <v>0</v>
      </c>
      <c r="BB58" s="1635">
        <v>0</v>
      </c>
      <c r="BC58" s="1635">
        <v>0</v>
      </c>
      <c r="BD58" s="1635">
        <v>0</v>
      </c>
      <c r="BE58" s="1635">
        <v>0</v>
      </c>
      <c r="BF58" s="1635">
        <v>0</v>
      </c>
      <c r="BG58" s="1635">
        <v>0</v>
      </c>
      <c r="BH58" s="1635">
        <v>0</v>
      </c>
      <c r="BI58" s="1635">
        <v>0</v>
      </c>
      <c r="BJ58" s="1635">
        <v>0</v>
      </c>
      <c r="BK58" s="1635">
        <v>0</v>
      </c>
      <c r="BL58" s="1635">
        <v>0</v>
      </c>
      <c r="BM58" s="1635">
        <v>0</v>
      </c>
      <c r="BN58" s="1635">
        <v>0</v>
      </c>
      <c r="BO58" s="1635">
        <v>0</v>
      </c>
      <c r="BP58" s="1635">
        <v>0</v>
      </c>
      <c r="BQ58" s="1635">
        <v>0</v>
      </c>
      <c r="BR58" s="1635">
        <v>0</v>
      </c>
      <c r="BS58" s="1635">
        <v>0</v>
      </c>
      <c r="BT58" s="1635">
        <v>0</v>
      </c>
      <c r="BU58" s="1635">
        <v>0</v>
      </c>
      <c r="BV58" s="1635">
        <v>0</v>
      </c>
      <c r="BW58" s="1635">
        <v>0</v>
      </c>
      <c r="BX58" s="1635">
        <v>0</v>
      </c>
      <c r="BY58" s="1635">
        <v>0</v>
      </c>
      <c r="BZ58" s="1635">
        <v>0</v>
      </c>
      <c r="CA58" s="1635">
        <v>0</v>
      </c>
      <c r="CB58" s="1635">
        <v>0</v>
      </c>
      <c r="CC58" s="1635">
        <v>0</v>
      </c>
      <c r="CD58" s="1635">
        <v>0</v>
      </c>
      <c r="CE58" s="1635">
        <v>0</v>
      </c>
      <c r="CF58" s="1635">
        <v>0</v>
      </c>
      <c r="CG58" s="1635">
        <v>0</v>
      </c>
      <c r="CH58" s="1635">
        <v>0</v>
      </c>
      <c r="CI58" s="1635">
        <v>0</v>
      </c>
      <c r="CJ58" s="1635">
        <v>0</v>
      </c>
      <c r="CK58" s="1635">
        <v>0</v>
      </c>
      <c r="CL58" s="1635">
        <v>0</v>
      </c>
      <c r="CM58" s="1635">
        <v>0</v>
      </c>
      <c r="CN58" s="1635">
        <v>0</v>
      </c>
      <c r="CO58" s="1635">
        <v>0</v>
      </c>
      <c r="CP58" s="1635">
        <v>0</v>
      </c>
      <c r="CQ58" s="1635">
        <v>0</v>
      </c>
      <c r="CR58" s="1635">
        <v>0</v>
      </c>
      <c r="CS58" s="1635">
        <v>0</v>
      </c>
      <c r="CT58" s="1635">
        <v>0</v>
      </c>
      <c r="CU58" s="1635">
        <v>0</v>
      </c>
      <c r="CV58" s="1635">
        <v>0</v>
      </c>
      <c r="CW58" s="1635">
        <v>0</v>
      </c>
      <c r="CX58" s="1635">
        <v>0</v>
      </c>
      <c r="CY58" s="1635">
        <v>0</v>
      </c>
      <c r="CZ58" s="1635">
        <v>0</v>
      </c>
      <c r="DA58" s="1635">
        <v>0</v>
      </c>
      <c r="DB58" s="1635">
        <v>0</v>
      </c>
      <c r="DC58" s="1635">
        <v>0</v>
      </c>
      <c r="DD58" s="1635">
        <v>0</v>
      </c>
      <c r="DE58" s="1635">
        <v>0</v>
      </c>
      <c r="DF58" s="1635">
        <v>0</v>
      </c>
      <c r="DG58" s="1635">
        <v>0</v>
      </c>
      <c r="DH58" s="1635">
        <v>0</v>
      </c>
      <c r="DI58" s="1155">
        <v>4</v>
      </c>
      <c r="DJ58" s="1155">
        <v>115</v>
      </c>
      <c r="DK58" s="511">
        <v>10</v>
      </c>
      <c r="DL58" s="511">
        <v>10</v>
      </c>
      <c r="DM58" s="511">
        <v>10</v>
      </c>
      <c r="DN58" s="511">
        <v>10</v>
      </c>
      <c r="DO58" s="511">
        <v>10</v>
      </c>
      <c r="DP58" s="1155">
        <v>23</v>
      </c>
    </row>
  </sheetData>
  <sheetProtection formatColumns="0" formatRows="0" autoFilter="0" sort="0" insertRows="0" insertColumns="1" deleteRows="0" deleteColumns="0"/>
  <mergeCells count="332">
    <mergeCell ref="DJ46:DJ47"/>
    <mergeCell ref="T55:DJ55"/>
    <mergeCell ref="T57:DJ57"/>
    <mergeCell ref="K46:K47"/>
    <mergeCell ref="AF46:AF47"/>
    <mergeCell ref="Z40:AA40"/>
    <mergeCell ref="AG40:AH40"/>
    <mergeCell ref="E41:E52"/>
    <mergeCell ref="V41:AB41"/>
    <mergeCell ref="AC41:DI41"/>
    <mergeCell ref="F42:F51"/>
    <mergeCell ref="V42:AB42"/>
    <mergeCell ref="AC42:DI42"/>
    <mergeCell ref="G43:G50"/>
    <mergeCell ref="V43:AB43"/>
    <mergeCell ref="AC43:DI43"/>
    <mergeCell ref="H44:H50"/>
    <mergeCell ref="I44:I49"/>
    <mergeCell ref="P44:P49"/>
    <mergeCell ref="V44:AB44"/>
    <mergeCell ref="AC44:DI44"/>
    <mergeCell ref="J45:J48"/>
    <mergeCell ref="Q45:Q48"/>
    <mergeCell ref="V45:AB45"/>
    <mergeCell ref="AC45:DI45"/>
    <mergeCell ref="AG46:AG47"/>
    <mergeCell ref="AH46:AH47"/>
    <mergeCell ref="AI46:AI47"/>
    <mergeCell ref="DJ36:DJ39"/>
    <mergeCell ref="S37:S39"/>
    <mergeCell ref="T37:T39"/>
    <mergeCell ref="V37:AA37"/>
    <mergeCell ref="AB37:AB39"/>
    <mergeCell ref="AC37:AH37"/>
    <mergeCell ref="AI37:AI39"/>
    <mergeCell ref="S32:T32"/>
    <mergeCell ref="V32:AA32"/>
    <mergeCell ref="AC32:AH32"/>
    <mergeCell ref="S33:T33"/>
    <mergeCell ref="V33:AA33"/>
    <mergeCell ref="AC33:AH33"/>
    <mergeCell ref="DI37:DI39"/>
    <mergeCell ref="W38:X38"/>
    <mergeCell ref="Y38:AA38"/>
    <mergeCell ref="AD38:AE38"/>
    <mergeCell ref="AF38:AH38"/>
    <mergeCell ref="Z39:AA39"/>
    <mergeCell ref="AG39:AH39"/>
    <mergeCell ref="V35:AB35"/>
    <mergeCell ref="AC35:AI35"/>
    <mergeCell ref="S36:DI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DJ7:DJ8"/>
    <mergeCell ref="AF15:AF16"/>
    <mergeCell ref="AG15:AG16"/>
    <mergeCell ref="AH15:AH16"/>
    <mergeCell ref="AI15:AI16"/>
    <mergeCell ref="Z7:Z8"/>
    <mergeCell ref="AA7:AA8"/>
    <mergeCell ref="AB7:AB8"/>
    <mergeCell ref="AF7:AF8"/>
    <mergeCell ref="AG7:AG8"/>
    <mergeCell ref="AH7:AH8"/>
    <mergeCell ref="E2:E13"/>
    <mergeCell ref="V2:AB2"/>
    <mergeCell ref="AC2:DI2"/>
    <mergeCell ref="F3:F12"/>
    <mergeCell ref="V3:AB3"/>
    <mergeCell ref="AC3:DI3"/>
    <mergeCell ref="G4:G11"/>
    <mergeCell ref="V4:AB4"/>
    <mergeCell ref="AC4:DI4"/>
    <mergeCell ref="H5:H11"/>
    <mergeCell ref="I5:I10"/>
    <mergeCell ref="P5:P10"/>
    <mergeCell ref="V5:AB5"/>
    <mergeCell ref="AC5:DI5"/>
    <mergeCell ref="J6:J9"/>
    <mergeCell ref="Q6:Q9"/>
    <mergeCell ref="V6:AB6"/>
    <mergeCell ref="AC6:DI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 ref="CY40:CZ40"/>
    <mergeCell ref="CX7:CX8"/>
    <mergeCell ref="CY7:CY8"/>
    <mergeCell ref="CZ7:CZ8"/>
    <mergeCell ref="DA7:DA8"/>
    <mergeCell ref="CU27:CZ27"/>
    <mergeCell ref="CU28:CZ28"/>
    <mergeCell ref="CU29:CZ29"/>
    <mergeCell ref="CU30:CZ30"/>
    <mergeCell ref="CU32:CZ32"/>
    <mergeCell ref="CU33:CZ33"/>
    <mergeCell ref="CU35:DA35"/>
    <mergeCell ref="CU37:CZ37"/>
    <mergeCell ref="DA37:DA39"/>
    <mergeCell ref="CV38:CW38"/>
    <mergeCell ref="CX38:CZ38"/>
    <mergeCell ref="CY39:CZ39"/>
    <mergeCell ref="CX46:CX47"/>
    <mergeCell ref="CY46:CY47"/>
    <mergeCell ref="CZ46:CZ47"/>
    <mergeCell ref="DA46:DA47"/>
    <mergeCell ref="DF40:DG40"/>
    <mergeCell ref="DE7:DE8"/>
    <mergeCell ref="DF7:DF8"/>
    <mergeCell ref="DG7:DG8"/>
    <mergeCell ref="DH7:DH8"/>
    <mergeCell ref="DB27:DG27"/>
    <mergeCell ref="DB28:DG28"/>
    <mergeCell ref="DB29:DG29"/>
    <mergeCell ref="DB30:DG30"/>
    <mergeCell ref="DB32:DG32"/>
    <mergeCell ref="DB33:DG33"/>
    <mergeCell ref="DB35:DH35"/>
    <mergeCell ref="DB37:DG37"/>
    <mergeCell ref="DH37:DH39"/>
    <mergeCell ref="DC38:DD38"/>
    <mergeCell ref="DE38:DG38"/>
    <mergeCell ref="DF39:DG39"/>
    <mergeCell ref="DE46:DE47"/>
    <mergeCell ref="DF46:DF47"/>
    <mergeCell ref="DG46:DG47"/>
    <mergeCell ref="DH46:DH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BU8 BU47 CB8 CB47 CI8 CI47 CP8 CP47 CW8 CW47 DD8 DD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DJ65572:DJ65579 DJ131108:DJ131115 DJ196644:DJ196651 DJ262180:DJ262187 DJ327716:DJ327723 DJ393252:DJ393259 DJ458788:DJ458795 DJ524324:DJ524331 DJ589860:DJ589867 DJ655396:DJ655403 DJ720932:DJ720939 DJ786468:DJ786475 DJ852004:DJ852011 DJ917540:DJ917547 DJ983076:DJ983083 T46 T7 AC5:AI5 DI5 AC44:AI44 DI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BV7 BX7 BV46 BX46 CC7 CE7 CC46 CE46 CJ7 CL7 CJ46 CL46 CQ7 CS7 CQ46 CS46 CX7 CZ7 CX46 CZ46 DE7 DG7 DE46 DG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DH524330 AI196650:DH196650 AI589866:DH589866 AI655402:DH655402 AI15 AI720938:DH720938 AI786474:DH786474 AI852010:DH852010 AI917546:DH917546 AI983082:DH983082 AI65578:DH65578 AI131114:DH131114 AI458794:DH458794 AI262186:DH262186 AI7 AN7 AP7 AU7 AW7 BB7 BD7 BI7 BK7 BP7 BR7 BW7 BY7 CD7 CF7 CK7 CM7 CR7 CT7 CY7 DA7 DF7 DH7 AG46 AI327722:DH327722 AG15 AG7 Z7 AB7 AI393258:DH393258 AI46 AN46 AP46 AU46 AW46 BB46 BD46 BI46 BK46 BP46 BR46 BW46 BY46 CD46 CF46 CK46 CM46 CR46 CT46 CY46 DA46 DF46 DH46 Z46 AB46"/>
    <dataValidation allowBlank="1" sqref="S131116:DJ131122 S196652:DJ196658 S262188:DJ262194 S327724:DJ327730 S393260:DJ393266 S458796:DJ458802 S524332:DJ524338 S589868:DJ589874 S655404:DJ655410 S720940:DJ720946 S786476:DJ786482 S852012:DJ852018 S917548:DJ917554 S983084:DJ983090 S65580:DJ65586"/>
    <dataValidation type="list" allowBlank="1" showInputMessage="1" errorTitle="Ошибка" error="Выберите значение из списка" prompt="Выберите значение из списка" sqref="V983081:DI983081 V65577:DI65577 V131113:DI131113 V196649:DI196649 V262185:DI262185 V327721:DI327721 V393257:DI393257 V458793:DI458793 V524329:DI524329 V589865:DI589865 V655401:DI655401 V720937:DI720937 V786473:DI786473 V852009:DI852009 V917545:DI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4AF35-9DC6-3E9F-2E61-F82DE8EEC4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Свердловской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46006.53162037037</v>
      </c>
      <c r="W28" s="2264"/>
      <c r="X28" s="2264"/>
      <c r="Y28" s="2264"/>
      <c r="Z28" s="2264"/>
      <c r="AA28" s="2264"/>
      <c r="AB28" s="326"/>
      <c r="AC28" s="2264" t="str">
        <f>IF(TITLE_DATE_PR_CHANGE="",IF(TITLE_DATE_PR="","",TITLE_DATE_PR),TITLE_DATE_PR_CHANGE)</f>
        <v>46006.53162037037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294-ПК</v>
      </c>
      <c r="W29" s="2251"/>
      <c r="X29" s="2251"/>
      <c r="Y29" s="2251"/>
      <c r="Z29" s="2251"/>
      <c r="AA29" s="2251"/>
      <c r="AB29" s="326"/>
      <c r="AC29" s="2251" t="str">
        <f>IF(TITLE_NUMBER_PR_CHANGE="",IF(TITLE_NUMBER_PR="","",TITLE_NUMBER_PR),TITLE_NUMBER_PR_CHANGE)</f>
        <v>294-ПК</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2251"/>
      <c r="AB30" s="326"/>
      <c r="AC30" s="2251" t="str">
        <f>IF(TITLE_IST_PUB_CHANGE="",IF(TITLE_IST_PUB="","",TITLE_IST_PUB),TITLE_IST_PUB_CHANGE)</f>
        <v>Региональная энергетическая комиссия Свердловской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46006.53162037037</v>
      </c>
      <c r="W32" s="2264"/>
      <c r="X32" s="2264"/>
      <c r="Y32" s="2264"/>
      <c r="Z32" s="2264"/>
      <c r="AA32" s="2264"/>
      <c r="AB32" s="326"/>
      <c r="AC32" s="2264" t="str">
        <f>IF(TITLE_DATE_PR_CHANGE="",IF(TITLE_DATE_PR="","",TITLE_DATE_PR),TITLE_DATE_PR_CHANGE)</f>
        <v>46006.53162037037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294-ПК</v>
      </c>
      <c r="W33" s="2251"/>
      <c r="X33" s="2251"/>
      <c r="Y33" s="2251"/>
      <c r="Z33" s="2251"/>
      <c r="AA33" s="2251"/>
      <c r="AB33" s="326"/>
      <c r="AC33" s="2251" t="str">
        <f>IF(TITLE_NUMBER_PR_CHANGE="",IF(TITLE_NUMBER_PR="","",TITLE_NUMBER_PR),TITLE_NUMBER_PR_CHANGE)</f>
        <v>294-ПК</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89</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136</v>
      </c>
      <c r="C39" s="1370" t="s">
        <v>137</v>
      </c>
      <c r="D39" s="1370" t="s">
        <v>138</v>
      </c>
      <c r="E39" s="1364" t="s">
        <v>439</v>
      </c>
      <c r="F39" s="1364" t="s">
        <v>440</v>
      </c>
      <c r="G39" s="1364" t="s">
        <v>441</v>
      </c>
      <c r="H39" s="1364"/>
      <c r="I39" s="1364" t="s">
        <v>491</v>
      </c>
      <c r="J39" s="1364" t="s">
        <v>444</v>
      </c>
      <c r="K39" s="1364" t="s">
        <v>492</v>
      </c>
      <c r="L39" s="1364" t="s">
        <v>420</v>
      </c>
      <c r="Q39" s="376"/>
      <c r="R39" s="376"/>
      <c r="S39" s="2273"/>
      <c r="T39" s="2209"/>
      <c r="U39" s="302"/>
      <c r="V39" s="1483" t="s">
        <v>520</v>
      </c>
      <c r="W39" s="1222" t="s">
        <v>521</v>
      </c>
      <c r="X39" s="1222" t="s">
        <v>495</v>
      </c>
      <c r="Y39" s="1489" t="s">
        <v>448</v>
      </c>
      <c r="Z39" s="2270" t="s">
        <v>449</v>
      </c>
      <c r="AA39" s="2271"/>
      <c r="AB39" s="2279"/>
      <c r="AC39" s="1483" t="s">
        <v>520</v>
      </c>
      <c r="AD39" s="1222" t="s">
        <v>521</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518</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525</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275</v>
      </c>
      <c r="B46" s="1363" t="s">
        <v>276</v>
      </c>
      <c r="C46" s="1363" t="s">
        <v>277</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525</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D3B1E-5BEC-4CDE-4759-9D46BC945BF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Свердловской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Свердловской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46006.53162037037</v>
      </c>
      <c r="W32" s="2264"/>
      <c r="X32" s="2264"/>
      <c r="Y32" s="2264"/>
      <c r="Z32" s="2264"/>
      <c r="AA32" s="2264"/>
      <c r="AB32" s="2264"/>
      <c r="AC32" s="326"/>
      <c r="AD32" s="2264" t="str">
        <f>IF(TITLE_DATE_PR_CHANGE="",IF(TITLE_DATE_PR="","",TITLE_DATE_PR),TITLE_DATE_PR_CHANGE)</f>
        <v>46006.53162037037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294-ПК</v>
      </c>
      <c r="W33" s="2251"/>
      <c r="X33" s="2251"/>
      <c r="Y33" s="2251"/>
      <c r="Z33" s="2251"/>
      <c r="AA33" s="2251"/>
      <c r="AB33" s="2251"/>
      <c r="AC33" s="326"/>
      <c r="AD33" s="2251" t="str">
        <f>IF(TITLE_NUMBER_PR_CHANGE="",IF(TITLE_NUMBER_PR="","",TITLE_NUMBER_PR),TITLE_NUMBER_PR_CHANGE)</f>
        <v>294-ПК</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Региональная энергетическая комиссия Свердловской области</v>
      </c>
      <c r="W34" s="2251"/>
      <c r="X34" s="2251"/>
      <c r="Y34" s="2251"/>
      <c r="Z34" s="2251"/>
      <c r="AA34" s="2251"/>
      <c r="AB34" s="2251"/>
      <c r="AC34" s="326"/>
      <c r="AD34" s="2251" t="str">
        <f>IF(TITLE_IST_PUB_CHANGE="",IF(TITLE_IST_PUB="","",TITLE_IST_PUB),TITLE_IST_PUB_CHANGE)</f>
        <v>Региональная энергетическая комиссия Свердловской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46006.53162037037</v>
      </c>
      <c r="W36" s="2264"/>
      <c r="X36" s="2264"/>
      <c r="Y36" s="2264"/>
      <c r="Z36" s="2264"/>
      <c r="AA36" s="2264"/>
      <c r="AB36" s="2264"/>
      <c r="AC36" s="326"/>
      <c r="AD36" s="2264" t="str">
        <f>IF(TITLE_DATE_PR_CHANGE="",IF(TITLE_DATE_PR="","",TITLE_DATE_PR),TITLE_DATE_PR_CHANGE)</f>
        <v>46006.53162037037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294-ПК</v>
      </c>
      <c r="W37" s="2251"/>
      <c r="X37" s="2251"/>
      <c r="Y37" s="2251"/>
      <c r="Z37" s="2251"/>
      <c r="AA37" s="2251"/>
      <c r="AB37" s="2251"/>
      <c r="AC37" s="326"/>
      <c r="AD37" s="2251" t="str">
        <f>IF(TITLE_NUMBER_PR_CHANGE="",IF(TITLE_NUMBER_PR="","",TITLE_NUMBER_PR),TITLE_NUMBER_PR_CHANGE)</f>
        <v>294-ПК</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518</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533</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505CE-AF5C-619F-6339-485D6411E1E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Серовский(65549000)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4C513-9C5A-E58D-99F1-AF646A60933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Свердловской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46006.53162037037</v>
      </c>
      <c r="W28" s="2264"/>
      <c r="X28" s="2264"/>
      <c r="Y28" s="2264"/>
      <c r="Z28" s="2264"/>
      <c r="AA28" s="2264"/>
      <c r="AB28" s="2264"/>
      <c r="AC28" s="2264"/>
      <c r="AD28" s="2264"/>
      <c r="AE28" s="2264"/>
      <c r="AF28" s="326"/>
      <c r="AG28" s="2264" t="str">
        <f>IF(TITLE_DATE_PR_CHANGE="",IF(TITLE_DATE_PR="","",TITLE_DATE_PR),TITLE_DATE_PR_CHANGE)</f>
        <v>46006.53162037037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294-ПК</v>
      </c>
      <c r="W29" s="2251"/>
      <c r="X29" s="2251"/>
      <c r="Y29" s="2251"/>
      <c r="Z29" s="2251"/>
      <c r="AA29" s="2251"/>
      <c r="AB29" s="2251"/>
      <c r="AC29" s="2251"/>
      <c r="AD29" s="2251"/>
      <c r="AE29" s="2251"/>
      <c r="AF29" s="326"/>
      <c r="AG29" s="2251" t="str">
        <f>IF(TITLE_NUMBER_PR_CHANGE="",IF(TITLE_NUMBER_PR="","",TITLE_NUMBER_PR),TITLE_NUMBER_PR_CHANGE)</f>
        <v>294-ПК</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2251"/>
      <c r="AB30" s="2251"/>
      <c r="AC30" s="2251"/>
      <c r="AD30" s="2251"/>
      <c r="AE30" s="2251"/>
      <c r="AF30" s="326"/>
      <c r="AG30" s="2251" t="str">
        <f>IF(TITLE_IST_PUB_CHANGE="",IF(TITLE_IST_PUB="","",TITLE_IST_PUB),TITLE_IST_PUB_CHANGE)</f>
        <v>Региональная энергетическая комиссия Свердловской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46006.53162037037</v>
      </c>
      <c r="W32" s="2264"/>
      <c r="X32" s="2264"/>
      <c r="Y32" s="2264"/>
      <c r="Z32" s="2264"/>
      <c r="AA32" s="2264"/>
      <c r="AB32" s="2264"/>
      <c r="AC32" s="2264"/>
      <c r="AD32" s="2264"/>
      <c r="AE32" s="2264"/>
      <c r="AF32" s="326"/>
      <c r="AG32" s="2264" t="str">
        <f>IF(TITLE_DATE_PR_CHANGE="",IF(TITLE_DATE_PR="","",TITLE_DATE_PR),TITLE_DATE_PR_CHANGE)</f>
        <v>46006.53162037037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294-ПК</v>
      </c>
      <c r="W33" s="2251"/>
      <c r="X33" s="2251"/>
      <c r="Y33" s="2251"/>
      <c r="Z33" s="2251"/>
      <c r="AA33" s="2251"/>
      <c r="AB33" s="2251"/>
      <c r="AC33" s="2251"/>
      <c r="AD33" s="2251"/>
      <c r="AE33" s="2251"/>
      <c r="AF33" s="326"/>
      <c r="AG33" s="2251" t="str">
        <f>IF(TITLE_NUMBER_PR_CHANGE="",IF(TITLE_NUMBER_PR="","",TITLE_NUMBER_PR),TITLE_NUMBER_PR_CHANGE)</f>
        <v>294-ПК</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250</v>
      </c>
      <c r="B47" s="1363" t="s">
        <v>251</v>
      </c>
      <c r="C47" s="1363" t="s">
        <v>252</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F2D4E-974F-B8DE-DC3E-00CFD76B5A6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ПАО "ОГК-2" - Серовская ГРЭС, г. Серов</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Свердловской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Свердловской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46006.53162037037</v>
      </c>
      <c r="W28" s="2264"/>
      <c r="X28" s="2264"/>
      <c r="Y28" s="2264"/>
      <c r="Z28" s="2264"/>
      <c r="AA28" s="2264"/>
      <c r="AB28" s="2264"/>
      <c r="AC28" s="2264"/>
      <c r="AD28" s="2264"/>
      <c r="AE28" s="2264"/>
      <c r="AF28" s="326"/>
      <c r="AG28" s="2264" t="str">
        <f>IF(TITLE_DATE_PR_CHANGE="",IF(TITLE_DATE_PR="","",TITLE_DATE_PR),TITLE_DATE_PR_CHANGE)</f>
        <v>46006.53162037037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294-ПК</v>
      </c>
      <c r="W29" s="2251"/>
      <c r="X29" s="2251"/>
      <c r="Y29" s="2251"/>
      <c r="Z29" s="2251"/>
      <c r="AA29" s="2251"/>
      <c r="AB29" s="2251"/>
      <c r="AC29" s="2251"/>
      <c r="AD29" s="2251"/>
      <c r="AE29" s="2251"/>
      <c r="AF29" s="326"/>
      <c r="AG29" s="2251" t="str">
        <f>IF(TITLE_NUMBER_PR_CHANGE="",IF(TITLE_NUMBER_PR="","",TITLE_NUMBER_PR),TITLE_NUMBER_PR_CHANGE)</f>
        <v>294-ПК</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Региональная энергетическая комиссия Свердловской области</v>
      </c>
      <c r="W30" s="2251"/>
      <c r="X30" s="2251"/>
      <c r="Y30" s="2251"/>
      <c r="Z30" s="2251"/>
      <c r="AA30" s="2251"/>
      <c r="AB30" s="2251"/>
      <c r="AC30" s="2251"/>
      <c r="AD30" s="2251"/>
      <c r="AE30" s="2251"/>
      <c r="AF30" s="326"/>
      <c r="AG30" s="2251" t="str">
        <f>IF(TITLE_IST_PUB_CHANGE="",IF(TITLE_IST_PUB="","",TITLE_IST_PUB),TITLE_IST_PUB_CHANGE)</f>
        <v>Региональная энергетическая комиссия Свердловской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46006.53162037037</v>
      </c>
      <c r="W32" s="2264"/>
      <c r="X32" s="2264"/>
      <c r="Y32" s="2264"/>
      <c r="Z32" s="2264"/>
      <c r="AA32" s="2264"/>
      <c r="AB32" s="2264"/>
      <c r="AC32" s="2264"/>
      <c r="AD32" s="2264"/>
      <c r="AE32" s="2264"/>
      <c r="AF32" s="326"/>
      <c r="AG32" s="2264" t="str">
        <f>IF(TITLE_DATE_PR_CHANGE="",IF(TITLE_DATE_PR="","",TITLE_DATE_PR),TITLE_DATE_PR_CHANGE)</f>
        <v>46006.53162037037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294-ПК</v>
      </c>
      <c r="W33" s="2251"/>
      <c r="X33" s="2251"/>
      <c r="Y33" s="2251"/>
      <c r="Z33" s="2251"/>
      <c r="AA33" s="2251"/>
      <c r="AB33" s="2251"/>
      <c r="AC33" s="2251"/>
      <c r="AD33" s="2251"/>
      <c r="AE33" s="2251"/>
      <c r="AF33" s="326"/>
      <c r="AG33" s="2251" t="str">
        <f>IF(TITLE_NUMBER_PR_CHANGE="",IF(TITLE_NUMBER_PR="","",TITLE_NUMBER_PR),TITLE_NUMBER_PR_CHANGE)</f>
        <v>294-ПК</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89</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136</v>
      </c>
      <c r="C40" s="1370" t="s">
        <v>137</v>
      </c>
      <c r="D40" s="1370" t="s">
        <v>138</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547</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255</v>
      </c>
      <c r="B47" s="1363" t="s">
        <v>256</v>
      </c>
      <c r="C47" s="1363" t="s">
        <v>257</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547</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13C0D-1ED7-7B29-5FD5-0FD95785E9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507</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ПАО "ОГК-2" - Серовская ГРЭС, г. Серов</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Свердловской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Свердловской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46006.53162037037</v>
      </c>
      <c r="W32" s="2264"/>
      <c r="X32" s="2264"/>
      <c r="Y32" s="2264"/>
      <c r="Z32" s="2264"/>
      <c r="AA32" s="2264"/>
      <c r="AB32" s="2264"/>
      <c r="AC32" s="326"/>
      <c r="AD32" s="2264" t="str">
        <f>IF(TITLE_DATE_PR_CHANGE="",IF(TITLE_DATE_PR="","",TITLE_DATE_PR),TITLE_DATE_PR_CHANGE)</f>
        <v>46006.53162037037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294-ПК</v>
      </c>
      <c r="W33" s="2251"/>
      <c r="X33" s="2251"/>
      <c r="Y33" s="2251"/>
      <c r="Z33" s="2251"/>
      <c r="AA33" s="2251"/>
      <c r="AB33" s="2251"/>
      <c r="AC33" s="326"/>
      <c r="AD33" s="2251" t="str">
        <f>IF(TITLE_NUMBER_PR_CHANGE="",IF(TITLE_NUMBER_PR="","",TITLE_NUMBER_PR),TITLE_NUMBER_PR_CHANGE)</f>
        <v>294-ПК</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Региональная энергетическая комиссия Свердловской области</v>
      </c>
      <c r="W34" s="2251"/>
      <c r="X34" s="2251"/>
      <c r="Y34" s="2251"/>
      <c r="Z34" s="2251"/>
      <c r="AA34" s="2251"/>
      <c r="AB34" s="2251"/>
      <c r="AC34" s="326"/>
      <c r="AD34" s="2251" t="str">
        <f>IF(TITLE_IST_PUB_CHANGE="",IF(TITLE_IST_PUB="","",TITLE_IST_PUB),TITLE_IST_PUB_CHANGE)</f>
        <v>Региональная энергетическая комиссия Свердловской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46006.53162037037</v>
      </c>
      <c r="W36" s="2264"/>
      <c r="X36" s="2264"/>
      <c r="Y36" s="2264"/>
      <c r="Z36" s="2264"/>
      <c r="AA36" s="2264"/>
      <c r="AB36" s="2264"/>
      <c r="AC36" s="326"/>
      <c r="AD36" s="2264" t="str">
        <f>IF(TITLE_DATE_PR_CHANGE="",IF(TITLE_DATE_PR="","",TITLE_DATE_PR),TITLE_DATE_PR_CHANGE)</f>
        <v>46006.53162037037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294-ПК</v>
      </c>
      <c r="W37" s="2251"/>
      <c r="X37" s="2251"/>
      <c r="Y37" s="2251"/>
      <c r="Z37" s="2251"/>
      <c r="AA37" s="2251"/>
      <c r="AB37" s="2251"/>
      <c r="AC37" s="326"/>
      <c r="AD37" s="2251" t="str">
        <f>IF(TITLE_NUMBER_PR_CHANGE="",IF(TITLE_NUMBER_PR="","",TITLE_NUMBER_PR),TITLE_NUMBER_PR_CHANGE)</f>
        <v>294-ПК</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89</v>
      </c>
      <c r="T41" s="2209" t="s">
        <v>508</v>
      </c>
      <c r="U41" s="301"/>
      <c r="V41" s="2274" t="s">
        <v>431</v>
      </c>
      <c r="W41" s="2275"/>
      <c r="X41" s="2275"/>
      <c r="Y41" s="2275"/>
      <c r="Z41" s="2275"/>
      <c r="AA41" s="2275"/>
      <c r="AB41" s="2276"/>
      <c r="AC41" s="2277" t="s">
        <v>432</v>
      </c>
      <c r="AD41" s="2328" t="s">
        <v>509</v>
      </c>
      <c r="AE41" s="2291"/>
      <c r="AF41" s="2291"/>
      <c r="AG41" s="2329"/>
      <c r="AH41" s="2328" t="s">
        <v>510</v>
      </c>
      <c r="AI41" s="2291"/>
      <c r="AJ41" s="2291"/>
      <c r="AK41" s="2329"/>
      <c r="AL41" s="2328" t="s">
        <v>511</v>
      </c>
      <c r="AM41" s="2291"/>
      <c r="AN41" s="2291"/>
      <c r="AO41" s="2329"/>
      <c r="AP41" s="2328" t="s">
        <v>512</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513</v>
      </c>
      <c r="W42" s="2193"/>
      <c r="X42" s="2192" t="s">
        <v>514</v>
      </c>
      <c r="Y42" s="2193"/>
      <c r="Z42" s="2294" t="s">
        <v>515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513</v>
      </c>
      <c r="AU42" s="2193"/>
      <c r="AV42" s="2192" t="s">
        <v>514</v>
      </c>
      <c r="AW42" s="2193"/>
      <c r="AX42" s="2294" t="s">
        <v>515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260</v>
      </c>
      <c r="B50" s="1343" t="s">
        <v>261</v>
      </c>
      <c r="C50" s="1343" t="s">
        <v>262</v>
      </c>
      <c r="D50" s="1343" t="s">
        <v>548</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503</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270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271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29E79-C1EE-9F71-A1FA-D4520522F71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Филиал ПАО "ОГК-2" - Серовская ГРЭС, г. Серов</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89</v>
      </c>
      <c r="F29" s="1653" t="s">
        <v>306</v>
      </c>
      <c r="G29" s="1653" t="s">
        <v>570</v>
      </c>
      <c r="H29" s="1653" t="s">
        <v>307</v>
      </c>
      <c r="I29" s="1653" t="s">
        <v>307</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556</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556</v>
      </c>
      <c r="H32" s="557"/>
      <c r="I32" s="557"/>
      <c r="J32" s="289" t="str">
        <f>FHD_NOTE_P_3</f>
        <v/>
      </c>
      <c r="K32" s="1636" t="str">
        <f>IF((LEN(E32)-LEN(SUBSTITUTE(E32,".","")))/LEN(".")=1,"p","")</f>
        <v>p</v>
      </c>
      <c r="AF32" s="1631">
        <v>11</v>
      </c>
    </row>
    <row customHeight="1" ht="11.25" hidden="1">
      <c r="A33" s="2371" t="s">
        <v>572</v>
      </c>
      <c r="D33" s="1638"/>
      <c r="E33" s="546" t="str">
        <f>FHD_NUM_P_4</f>
        <v/>
      </c>
      <c r="F33" s="1524" t="str">
        <f>FHD_P_4</f>
        <v/>
      </c>
      <c r="G33" s="1878" t="s">
        <v>556</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577</v>
      </c>
      <c r="C47" s="1636"/>
      <c r="D47" s="575"/>
      <c r="E47" s="546" t="str">
        <f>FHD_NUM_P_11</f>
        <v/>
      </c>
      <c r="F47" s="1524" t="str">
        <f>FHD_P_11</f>
        <v/>
      </c>
      <c r="G47" s="1878" t="s">
        <v>556</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578</v>
      </c>
      <c r="C48" s="1636"/>
      <c r="D48" s="1638"/>
      <c r="E48" s="546" t="str">
        <f>FHD_NUM_P_12</f>
        <v>2.3</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556</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556</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580</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556</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310</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582</v>
      </c>
      <c r="C72" s="1636"/>
      <c r="D72" s="1638"/>
      <c r="E72" s="546" t="str">
        <f>FHD_NUM_P_34</f>
        <v/>
      </c>
      <c r="F72" s="1880" t="str">
        <f>FHD_P_34</f>
        <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583</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588</v>
      </c>
      <c r="D96" s="1638"/>
      <c r="E96" s="546" t="str">
        <f>FHD_NUM_P_58</f>
        <v>7</v>
      </c>
      <c r="F96" s="1880" t="str">
        <f>FHD_P_58</f>
        <v>Объём сточных вод, принятых от потребителей</v>
      </c>
      <c r="G96" s="1881" t="s">
        <v>585</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585</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585</v>
      </c>
      <c r="H98" s="977"/>
      <c r="I98" s="577"/>
      <c r="J98" s="289" t="str">
        <f>FHD_NOTE_P_60</f>
        <v/>
      </c>
      <c r="K98" s="543"/>
      <c r="AF98" s="1631">
        <v>0</v>
      </c>
    </row>
    <row s="1366" customFormat="1" customHeight="1" ht="18.75" hidden="1">
      <c r="A99" s="2371" t="s">
        <v>589</v>
      </c>
      <c r="C99" s="1636"/>
      <c r="D99" s="1638"/>
      <c r="E99" s="546" t="str">
        <f>FHD_NUM_P_61</f>
        <v/>
      </c>
      <c r="F99" s="1880" t="str">
        <f>FHD_P_61</f>
        <v/>
      </c>
      <c r="G99" s="1878" t="s">
        <v>560</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590</v>
      </c>
      <c r="G101" s="572"/>
      <c r="H101" s="573"/>
      <c r="I101" s="573"/>
      <c r="J101" s="1004" t="s">
        <v>591</v>
      </c>
      <c r="K101" s="543"/>
      <c r="AF101" s="1631">
        <v>0</v>
      </c>
    </row>
    <row s="1366" customFormat="1" customHeight="1" ht="18.75" hidden="1">
      <c r="A102" s="2371"/>
      <c r="C102" s="1636"/>
      <c r="D102" s="1638"/>
      <c r="E102" s="546" t="str">
        <f>FHD_NUM_P_62</f>
        <v/>
      </c>
      <c r="F102" s="1880" t="str">
        <f>FHD_P_62</f>
        <v/>
      </c>
      <c r="G102" s="1877" t="s">
        <v>560</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587</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592</v>
      </c>
      <c r="D104" s="1638"/>
      <c r="E104" s="546" t="str">
        <f>FHD_NUM_P_64</f>
        <v/>
      </c>
      <c r="F104" s="1880" t="str">
        <f>FHD_P_64</f>
        <v/>
      </c>
      <c r="G104" s="1877" t="s">
        <v>587</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587</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hidden="1">
      <c r="A113" s="989" t="s">
        <v>595</v>
      </c>
      <c r="D113" s="1638"/>
      <c r="E113" s="546" t="str">
        <f>FHD_NUM_P_73</f>
        <v/>
      </c>
      <c r="F113" s="1880" t="str">
        <f>FHD_P_73</f>
        <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601</v>
      </c>
      <c r="D120" s="1638"/>
      <c r="E120" s="546" t="str">
        <f>FHD_NUM_P_78</f>
        <v/>
      </c>
      <c r="F120" s="1880" t="str">
        <f>FHD_P_78</f>
        <v/>
      </c>
      <c r="G120" s="1877" t="s">
        <v>564</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590</v>
      </c>
      <c r="G122" s="572"/>
      <c r="H122" s="573"/>
      <c r="I122" s="573"/>
      <c r="J122" s="1004" t="s">
        <v>602</v>
      </c>
      <c r="K122" s="543"/>
      <c r="AF122" s="1631">
        <v>0</v>
      </c>
    </row>
    <row customHeight="1" ht="22.5" hidden="1">
      <c r="A123" s="2371"/>
      <c r="D123" s="1638"/>
      <c r="E123" s="546" t="str">
        <f>FHD_NUM_P_79</f>
        <v/>
      </c>
      <c r="F123" s="1880" t="str">
        <f>FHD_P_79</f>
        <v/>
      </c>
      <c r="G123" s="1878" t="s">
        <v>566</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590</v>
      </c>
      <c r="G125" s="572"/>
      <c r="H125" s="573"/>
      <c r="I125" s="573"/>
      <c r="J125" s="1004" t="s">
        <v>603</v>
      </c>
      <c r="K125" s="543"/>
      <c r="AF125" s="1631">
        <v>0</v>
      </c>
    </row>
    <row customHeight="1" ht="22.5" hidden="1">
      <c r="A126" s="2371"/>
      <c r="D126" s="1638"/>
      <c r="E126" s="546" t="str">
        <f>FHD_NUM_P_80</f>
        <v/>
      </c>
      <c r="F126" s="1880" t="str">
        <f>FHD_P_80</f>
        <v/>
      </c>
      <c r="G126" s="1878" t="s">
        <v>604</v>
      </c>
      <c r="H126" s="557"/>
      <c r="I126" s="557"/>
      <c r="J126" s="289" t="str">
        <f>FHD_NOTE_P_80</f>
        <v/>
      </c>
      <c r="K126" s="543"/>
      <c r="AF126" s="1631">
        <v>0</v>
      </c>
    </row>
    <row customHeight="1" ht="18.75" hidden="1">
      <c r="A127" s="2371"/>
      <c r="D127" s="1638"/>
      <c r="E127" s="546" t="str">
        <f>FHD_NUM_P_81</f>
        <v/>
      </c>
      <c r="F127" s="1880" t="str">
        <f>FHD_P_81</f>
        <v/>
      </c>
      <c r="G127" s="1878" t="s">
        <v>605</v>
      </c>
      <c r="H127" s="557"/>
      <c r="I127" s="557"/>
      <c r="J127" s="289" t="str">
        <f>FHD_NOTE_P_81</f>
        <v/>
      </c>
      <c r="K127" s="543"/>
      <c r="AF127" s="1631">
        <v>0</v>
      </c>
    </row>
    <row customHeight="1" ht="18.75" hidden="1">
      <c r="A128" s="2371"/>
      <c r="C128" s="1636" t="s">
        <v>592</v>
      </c>
      <c r="D128" s="1638"/>
      <c r="E128" s="546" t="str">
        <f>FHD_NUM_P_82</f>
        <v/>
      </c>
      <c r="F128" s="1880" t="str">
        <f>FHD_P_82</f>
        <v/>
      </c>
      <c r="G128" s="1878" t="s">
        <v>310</v>
      </c>
      <c r="H128" s="401"/>
      <c r="I128" s="401"/>
      <c r="J128" s="289" t="str">
        <f>FHD_NOTE_P_82</f>
        <v/>
      </c>
      <c r="K128" s="543"/>
      <c r="AF128" s="1631">
        <v>0</v>
      </c>
    </row>
    <row customHeight="1" ht="18.75" hidden="1">
      <c r="A129" s="2371"/>
      <c r="C129" s="1636" t="s">
        <v>592</v>
      </c>
      <c r="D129" s="1638"/>
      <c r="E129" s="546" t="str">
        <f>FHD_NUM_P_83</f>
        <v/>
      </c>
      <c r="F129" s="1524" t="str">
        <f>FHD_P_83</f>
        <v/>
      </c>
      <c r="G129" s="1878" t="s">
        <v>310</v>
      </c>
      <c r="H129" s="401"/>
      <c r="I129" s="401"/>
      <c r="J129" s="289" t="str">
        <f>FHD_NOTE_P_83</f>
        <v/>
      </c>
      <c r="K129" s="543"/>
      <c r="AF129" s="1631">
        <v>0</v>
      </c>
    </row>
    <row customHeight="1" ht="18.75" hidden="1">
      <c r="A130" s="2371"/>
      <c r="C130" s="1636" t="s">
        <v>592</v>
      </c>
      <c r="D130" s="1638"/>
      <c r="E130" s="546" t="str">
        <f>FHD_NUM_P_84</f>
        <v/>
      </c>
      <c r="F130" s="1524" t="str">
        <f>FHD_P_84</f>
        <v/>
      </c>
      <c r="G130" s="1878" t="s">
        <v>310</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9782C-AA9F-0CAA-3242-1DD582E6A2D7}"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ПАО "ОГК-2" - Серовская ГРЭС, г. Серов</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89</v>
      </c>
      <c r="E10" s="2127" t="s">
        <v>89</v>
      </c>
      <c r="F10" s="2127"/>
      <c r="G10" s="521" t="s">
        <v>306</v>
      </c>
      <c r="H10" s="2127" t="s">
        <v>89</v>
      </c>
      <c r="I10" s="2127"/>
      <c r="J10" s="521" t="s">
        <v>606</v>
      </c>
      <c r="K10" s="521" t="s">
        <v>607</v>
      </c>
      <c r="L10" s="2127" t="s">
        <v>89</v>
      </c>
      <c r="M10" s="2127"/>
      <c r="N10" s="521" t="s">
        <v>608</v>
      </c>
      <c r="O10" s="521" t="s">
        <v>609</v>
      </c>
      <c r="P10" s="521" t="s">
        <v>610</v>
      </c>
      <c r="Q10" s="521" t="s">
        <v>611</v>
      </c>
      <c r="R10" s="521" t="s">
        <v>612</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0F231-654A-B6B9-12B6-6410E194617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Филиал ПАО "ОГК-2" - Серовская ГРЭС, г. Серов</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624</v>
      </c>
      <c r="I10" s="711"/>
      <c r="J10" s="2367" t="s">
        <v>106</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304</v>
      </c>
      <c r="J13" s="2370"/>
      <c r="K13" s="2370"/>
      <c r="L13" s="2027"/>
      <c r="M13" s="2067"/>
      <c r="O13" s="2127"/>
      <c r="AK13" s="1631">
        <v>11</v>
      </c>
    </row>
    <row customHeight="1" ht="24">
      <c r="I14" s="2020" t="s">
        <v>89</v>
      </c>
      <c r="J14" s="2020" t="s">
        <v>306</v>
      </c>
      <c r="K14" s="2020" t="s">
        <v>570</v>
      </c>
      <c r="L14" s="2060" t="s">
        <v>307</v>
      </c>
      <c r="M14" s="2061" t="s">
        <v>307</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310</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310</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49562-1828-9601-4FA7-D17F1626DA0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519</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Филиал ПАО "ОГК-2" - Серовская ГРЭС, г. Серов</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622</v>
      </c>
      <c r="F9" s="2051" t="s">
        <v>628</v>
      </c>
      <c r="H9" s="376"/>
      <c r="I9" s="2025" t="s">
        <v>89</v>
      </c>
      <c r="J9" s="2026" t="s">
        <v>306</v>
      </c>
      <c r="K9" s="2064" t="s">
        <v>570</v>
      </c>
      <c r="L9" s="2065" t="s">
        <v>307</v>
      </c>
      <c r="M9" s="2389"/>
      <c r="W9" s="1631">
        <v>34</v>
      </c>
    </row>
    <row customHeight="1" ht="35.699999999999996">
      <c r="B10" s="2053" t="s">
        <v>694</v>
      </c>
      <c r="C10" s="2053" t="s">
        <v>695</v>
      </c>
      <c r="D10" s="2052" t="s">
        <v>631</v>
      </c>
      <c r="E10" s="2056" t="s">
        <v>632</v>
      </c>
      <c r="F10" s="2056" t="s">
        <v>632</v>
      </c>
      <c r="H10" s="376"/>
      <c r="I10" s="2024" t="s">
        <v>110</v>
      </c>
      <c r="J10" s="1886" t="s">
        <v>696</v>
      </c>
      <c r="K10" s="2018" t="s">
        <v>310</v>
      </c>
      <c r="L10" s="818"/>
      <c r="M10" s="297" t="s">
        <v>697</v>
      </c>
      <c r="W10" s="1631">
        <v>34</v>
      </c>
    </row>
    <row customHeight="1" ht="50.25">
      <c r="B11" s="2053" t="s">
        <v>698</v>
      </c>
      <c r="C11" s="2053" t="s">
        <v>699</v>
      </c>
      <c r="D11" s="2052" t="s">
        <v>631</v>
      </c>
      <c r="E11" s="2056" t="s">
        <v>632</v>
      </c>
      <c r="F11" s="2056" t="s">
        <v>632</v>
      </c>
      <c r="H11" s="376"/>
      <c r="I11" s="2024" t="s">
        <v>111</v>
      </c>
      <c r="J11" s="1886" t="s">
        <v>700</v>
      </c>
      <c r="K11" s="2018" t="s">
        <v>310</v>
      </c>
      <c r="L11" s="818"/>
      <c r="M11" s="297" t="s">
        <v>697</v>
      </c>
      <c r="W11" s="1631">
        <v>48</v>
      </c>
    </row>
    <row customHeight="1" ht="48.29999999999999">
      <c r="B12" s="2053" t="s">
        <v>701</v>
      </c>
      <c r="C12" s="2053" t="s">
        <v>702</v>
      </c>
      <c r="D12" s="2052" t="s">
        <v>631</v>
      </c>
      <c r="E12" s="2056" t="s">
        <v>632</v>
      </c>
      <c r="F12" s="2056" t="s">
        <v>632</v>
      </c>
      <c r="H12" s="1688"/>
      <c r="I12" s="2024" t="s">
        <v>91</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86B13-4938-20A1-E4FF-BA1E669A744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Филиал ПАО "ОГК-2" - Серовская ГРЭС, г. Серов</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89</v>
      </c>
      <c r="F14" s="1634" t="s">
        <v>306</v>
      </c>
      <c r="G14" s="1634" t="s">
        <v>570</v>
      </c>
      <c r="H14" s="1634" t="s">
        <v>307</v>
      </c>
      <c r="I14" s="1634" t="s">
        <v>307</v>
      </c>
      <c r="J14" s="2127"/>
      <c r="AF14" s="1631">
        <v>23</v>
      </c>
    </row>
    <row customHeight="1" ht="19.95">
      <c r="D15" s="1638"/>
      <c r="E15" s="1630" t="s">
        <v>110</v>
      </c>
      <c r="F15" s="707" t="s">
        <v>708</v>
      </c>
      <c r="G15" s="1646" t="s">
        <v>556</v>
      </c>
      <c r="H15" s="557"/>
      <c r="I15" s="557"/>
      <c r="J15" s="289" t="s">
        <v>709</v>
      </c>
      <c r="K15" s="543" t="s">
        <v>634</v>
      </c>
      <c r="AF15" s="1631">
        <v>19</v>
      </c>
    </row>
    <row customHeight="1" ht="35.699999999999996">
      <c r="D16" s="1638"/>
      <c r="E16" s="1630" t="s">
        <v>111</v>
      </c>
      <c r="F16" s="707" t="s">
        <v>710</v>
      </c>
      <c r="G16" s="1646" t="s">
        <v>556</v>
      </c>
      <c r="H16" s="558">
        <f>SUM(H17,H20:H32)</f>
        <v>0</v>
      </c>
      <c r="I16" s="558">
        <f>SUM(I17,I20,I23,I26,I29:I32)</f>
        <v>0</v>
      </c>
      <c r="J16" s="289" t="s">
        <v>711</v>
      </c>
      <c r="K16" s="543" t="s">
        <v>634</v>
      </c>
      <c r="AF16" s="1631">
        <v>34</v>
      </c>
    </row>
    <row customHeight="1" ht="19.95">
      <c r="D17" s="1638"/>
      <c r="E17" s="1664" t="s">
        <v>712</v>
      </c>
      <c r="F17" s="954" t="s">
        <v>713</v>
      </c>
      <c r="G17" s="1643" t="s">
        <v>556</v>
      </c>
      <c r="H17" s="557"/>
      <c r="I17" s="557"/>
      <c r="J17" s="289" t="s">
        <v>714</v>
      </c>
      <c r="K17" s="543"/>
      <c r="AF17" s="1631">
        <v>19</v>
      </c>
    </row>
    <row customHeight="1" ht="24">
      <c r="D18" s="1638"/>
      <c r="E18" s="1664" t="s">
        <v>715</v>
      </c>
      <c r="F18" s="1650" t="s">
        <v>716</v>
      </c>
      <c r="G18" s="1643" t="s">
        <v>556</v>
      </c>
      <c r="H18" s="557"/>
      <c r="I18" s="557"/>
      <c r="J18" s="289" t="s">
        <v>717</v>
      </c>
      <c r="K18" s="543"/>
      <c r="AF18" s="1631">
        <v>23</v>
      </c>
    </row>
    <row customHeight="1" ht="35.699999999999996">
      <c r="D19" s="1638"/>
      <c r="E19" s="1664" t="s">
        <v>718</v>
      </c>
      <c r="F19" s="1650" t="s">
        <v>719</v>
      </c>
      <c r="G19" s="1643" t="s">
        <v>556</v>
      </c>
      <c r="H19" s="557"/>
      <c r="I19" s="557"/>
      <c r="J19" s="289"/>
      <c r="K19" s="543"/>
      <c r="AF19" s="1631">
        <v>34</v>
      </c>
    </row>
    <row customHeight="1" ht="19.95">
      <c r="D20" s="1638"/>
      <c r="E20" s="1664" t="s">
        <v>311</v>
      </c>
      <c r="F20" s="954" t="s">
        <v>720</v>
      </c>
      <c r="G20" s="1643" t="s">
        <v>556</v>
      </c>
      <c r="H20" s="557"/>
      <c r="I20" s="557"/>
      <c r="J20" s="289" t="s">
        <v>721</v>
      </c>
      <c r="K20" s="543"/>
      <c r="AF20" s="1631">
        <v>19</v>
      </c>
    </row>
    <row customHeight="1" ht="19.95">
      <c r="D21" s="1638"/>
      <c r="E21" s="1664" t="s">
        <v>722</v>
      </c>
      <c r="F21" s="1650" t="s">
        <v>723</v>
      </c>
      <c r="G21" s="1643" t="s">
        <v>556</v>
      </c>
      <c r="H21" s="557"/>
      <c r="I21" s="557"/>
      <c r="J21" s="289"/>
      <c r="K21" s="543"/>
      <c r="AF21" s="1631">
        <v>19</v>
      </c>
    </row>
    <row customHeight="1" ht="19.95">
      <c r="D22" s="1638"/>
      <c r="E22" s="1664" t="s">
        <v>724</v>
      </c>
      <c r="F22" s="1650" t="s">
        <v>725</v>
      </c>
      <c r="G22" s="1643" t="s">
        <v>556</v>
      </c>
      <c r="H22" s="557"/>
      <c r="I22" s="557"/>
      <c r="J22" s="289"/>
      <c r="K22" s="543"/>
      <c r="AF22" s="1631">
        <v>19</v>
      </c>
    </row>
    <row customHeight="1" ht="24">
      <c r="D23" s="1638"/>
      <c r="E23" s="1664" t="s">
        <v>314</v>
      </c>
      <c r="F23" s="954" t="s">
        <v>726</v>
      </c>
      <c r="G23" s="1643" t="s">
        <v>556</v>
      </c>
      <c r="H23" s="557"/>
      <c r="I23" s="557"/>
      <c r="J23" s="289" t="s">
        <v>727</v>
      </c>
      <c r="K23" s="543"/>
      <c r="AF23" s="1631">
        <v>23</v>
      </c>
    </row>
    <row customHeight="1" ht="19.95">
      <c r="D24" s="1638"/>
      <c r="E24" s="1664" t="s">
        <v>728</v>
      </c>
      <c r="F24" s="1650" t="s">
        <v>729</v>
      </c>
      <c r="G24" s="1643" t="s">
        <v>556</v>
      </c>
      <c r="H24" s="557"/>
      <c r="I24" s="557"/>
      <c r="J24" s="289"/>
      <c r="K24" s="543"/>
      <c r="AF24" s="1631">
        <v>19</v>
      </c>
    </row>
    <row customHeight="1" ht="35.699999999999996">
      <c r="D25" s="1638"/>
      <c r="E25" s="1664" t="s">
        <v>730</v>
      </c>
      <c r="F25" s="1650" t="s">
        <v>731</v>
      </c>
      <c r="G25" s="1643" t="s">
        <v>556</v>
      </c>
      <c r="H25" s="557"/>
      <c r="I25" s="557"/>
      <c r="J25" s="289"/>
      <c r="K25" s="543"/>
      <c r="AF25" s="1631">
        <v>34</v>
      </c>
    </row>
    <row customHeight="1" ht="24">
      <c r="D26" s="1638"/>
      <c r="E26" s="1664" t="s">
        <v>732</v>
      </c>
      <c r="F26" s="954" t="s">
        <v>733</v>
      </c>
      <c r="G26" s="1643" t="s">
        <v>556</v>
      </c>
      <c r="H26" s="557"/>
      <c r="I26" s="557"/>
      <c r="J26" s="289" t="s">
        <v>734</v>
      </c>
      <c r="K26" s="543"/>
      <c r="AF26" s="1631">
        <v>23</v>
      </c>
    </row>
    <row customHeight="1" ht="19.95">
      <c r="D27" s="1638"/>
      <c r="E27" s="1675" t="s">
        <v>735</v>
      </c>
      <c r="F27" s="1650" t="s">
        <v>736</v>
      </c>
      <c r="G27" s="1654" t="s">
        <v>556</v>
      </c>
      <c r="H27" s="1676"/>
      <c r="I27" s="1676"/>
      <c r="J27" s="289"/>
      <c r="K27" s="543"/>
      <c r="AF27" s="1631">
        <v>19</v>
      </c>
    </row>
    <row customHeight="1" ht="19.95">
      <c r="D28" s="1638"/>
      <c r="E28" s="1675" t="s">
        <v>737</v>
      </c>
      <c r="F28" s="1650" t="s">
        <v>738</v>
      </c>
      <c r="G28" s="1654" t="s">
        <v>556</v>
      </c>
      <c r="H28" s="1676"/>
      <c r="I28" s="1676"/>
      <c r="J28" s="289"/>
      <c r="K28" s="543"/>
      <c r="AF28" s="1631">
        <v>19</v>
      </c>
    </row>
    <row customHeight="1" ht="19.95">
      <c r="D29" s="1638"/>
      <c r="E29" s="1675" t="s">
        <v>739</v>
      </c>
      <c r="F29" s="954" t="s">
        <v>740</v>
      </c>
      <c r="G29" s="1654" t="s">
        <v>556</v>
      </c>
      <c r="H29" s="1676"/>
      <c r="I29" s="1676"/>
      <c r="J29" s="289"/>
      <c r="K29" s="543"/>
      <c r="AF29" s="1631">
        <v>19</v>
      </c>
    </row>
    <row customHeight="1" ht="19.95">
      <c r="D30" s="1638"/>
      <c r="E30" s="1675" t="s">
        <v>741</v>
      </c>
      <c r="F30" s="954" t="s">
        <v>742</v>
      </c>
      <c r="G30" s="1654" t="s">
        <v>556</v>
      </c>
      <c r="H30" s="1676"/>
      <c r="I30" s="1676"/>
      <c r="J30" s="289"/>
      <c r="K30" s="543"/>
      <c r="AF30" s="1631">
        <v>19</v>
      </c>
    </row>
    <row customHeight="1" ht="19.95">
      <c r="D31" s="1638"/>
      <c r="E31" s="1675" t="s">
        <v>743</v>
      </c>
      <c r="F31" s="954" t="s">
        <v>744</v>
      </c>
      <c r="G31" s="1654" t="s">
        <v>556</v>
      </c>
      <c r="H31" s="1676"/>
      <c r="I31" s="1676"/>
      <c r="J31" s="289"/>
      <c r="K31" s="543"/>
      <c r="AF31" s="1631">
        <v>19</v>
      </c>
    </row>
    <row s="1366" customFormat="1" customHeight="1" ht="35.699999999999996">
      <c r="A32" s="987"/>
      <c r="C32" s="1636"/>
      <c r="D32" s="1638"/>
      <c r="E32" s="1675" t="s">
        <v>745</v>
      </c>
      <c r="F32" s="954" t="s">
        <v>746</v>
      </c>
      <c r="G32" s="1644" t="s">
        <v>556</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556</v>
      </c>
      <c r="H35" s="1676"/>
      <c r="I35" s="1676"/>
      <c r="J35" s="289" t="s">
        <v>751</v>
      </c>
      <c r="K35" s="543"/>
      <c r="AF35" s="1631">
        <v>57</v>
      </c>
    </row>
    <row s="1366" customFormat="1" customHeight="1" ht="24">
      <c r="A36" s="989" t="s">
        <v>582</v>
      </c>
      <c r="C36" s="1636"/>
      <c r="D36" s="1638"/>
      <c r="E36" s="1664" t="s">
        <v>91</v>
      </c>
      <c r="F36" s="707" t="s">
        <v>752</v>
      </c>
      <c r="G36" s="1643" t="s">
        <v>556</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755</v>
      </c>
      <c r="G38" s="1643" t="s">
        <v>556</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556</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556</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556</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556</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112</v>
      </c>
      <c r="F43" s="707" t="s">
        <v>633</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777</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130CAE-B257-9A06-31ED-90D0F6F7F9A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Филиал ПАО "ОГК-2" - Серовская ГРЭС, г. Серов</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89</v>
      </c>
      <c r="F14" s="1660" t="s">
        <v>306</v>
      </c>
      <c r="G14" s="1660" t="s">
        <v>570</v>
      </c>
      <c r="H14" s="1660" t="s">
        <v>307</v>
      </c>
      <c r="I14" s="1660" t="s">
        <v>307</v>
      </c>
      <c r="J14" s="2127"/>
      <c r="AF14" s="1631">
        <v>23</v>
      </c>
    </row>
    <row customHeight="1" ht="19.95">
      <c r="D15" s="1638"/>
      <c r="E15" s="1630" t="s">
        <v>110</v>
      </c>
      <c r="F15" s="707" t="s">
        <v>779</v>
      </c>
      <c r="G15" s="1657" t="s">
        <v>556</v>
      </c>
      <c r="H15" s="557"/>
      <c r="I15" s="557"/>
      <c r="J15" s="289" t="s">
        <v>780</v>
      </c>
      <c r="K15" s="543" t="s">
        <v>634</v>
      </c>
      <c r="AF15" s="1631">
        <v>19</v>
      </c>
    </row>
    <row customHeight="1" ht="24">
      <c r="D16" s="1638"/>
      <c r="E16" s="1630" t="s">
        <v>111</v>
      </c>
      <c r="F16" s="1665" t="s">
        <v>781</v>
      </c>
      <c r="G16" s="1657" t="s">
        <v>556</v>
      </c>
      <c r="H16" s="558">
        <f>SUM(H17,H20:H27)</f>
        <v>0</v>
      </c>
      <c r="I16" s="558">
        <f>SUM(I17,I20:I27)</f>
        <v>0</v>
      </c>
      <c r="J16" s="289" t="s">
        <v>782</v>
      </c>
      <c r="K16" s="543" t="s">
        <v>634</v>
      </c>
      <c r="AF16" s="1631">
        <v>23</v>
      </c>
    </row>
    <row customHeight="1" ht="35.699999999999996">
      <c r="D17" s="1638"/>
      <c r="E17" s="1664" t="s">
        <v>712</v>
      </c>
      <c r="F17" s="1667" t="s">
        <v>783</v>
      </c>
      <c r="G17" s="1654" t="s">
        <v>556</v>
      </c>
      <c r="H17" s="557"/>
      <c r="I17" s="557"/>
      <c r="J17" s="289" t="s">
        <v>784</v>
      </c>
      <c r="K17" s="543"/>
      <c r="AF17" s="1631">
        <v>34</v>
      </c>
    </row>
    <row customHeight="1" ht="19.95">
      <c r="D18" s="1638"/>
      <c r="E18" s="1664" t="s">
        <v>715</v>
      </c>
      <c r="F18" s="1668" t="s">
        <v>785</v>
      </c>
      <c r="G18" s="1654" t="s">
        <v>556</v>
      </c>
      <c r="H18" s="557"/>
      <c r="I18" s="557"/>
      <c r="J18" s="289"/>
      <c r="K18" s="543"/>
      <c r="AF18" s="1631">
        <v>19</v>
      </c>
    </row>
    <row customHeight="1" ht="24">
      <c r="D19" s="1638"/>
      <c r="E19" s="1664" t="s">
        <v>718</v>
      </c>
      <c r="F19" s="1668" t="s">
        <v>786</v>
      </c>
      <c r="G19" s="1654" t="s">
        <v>556</v>
      </c>
      <c r="H19" s="557"/>
      <c r="I19" s="557"/>
      <c r="J19" s="289"/>
      <c r="K19" s="543"/>
      <c r="AF19" s="1631">
        <v>23</v>
      </c>
    </row>
    <row customHeight="1" ht="35.699999999999996">
      <c r="D20" s="1638"/>
      <c r="E20" s="1664" t="s">
        <v>311</v>
      </c>
      <c r="F20" s="1667" t="s">
        <v>787</v>
      </c>
      <c r="G20" s="1654" t="s">
        <v>556</v>
      </c>
      <c r="H20" s="557"/>
      <c r="I20" s="557"/>
      <c r="J20" s="289"/>
      <c r="K20" s="543"/>
      <c r="AF20" s="1631">
        <v>34</v>
      </c>
    </row>
    <row customHeight="1" ht="48.29999999999999">
      <c r="D21" s="1638"/>
      <c r="E21" s="1664" t="s">
        <v>314</v>
      </c>
      <c r="F21" s="1667" t="s">
        <v>788</v>
      </c>
      <c r="G21" s="1654" t="s">
        <v>556</v>
      </c>
      <c r="H21" s="557"/>
      <c r="I21" s="557"/>
      <c r="J21" s="289"/>
      <c r="K21" s="543"/>
      <c r="AF21" s="1631">
        <v>46</v>
      </c>
    </row>
    <row customHeight="1" ht="60">
      <c r="D22" s="1638"/>
      <c r="E22" s="1664" t="s">
        <v>732</v>
      </c>
      <c r="F22" s="1667" t="s">
        <v>789</v>
      </c>
      <c r="G22" s="1654" t="s">
        <v>556</v>
      </c>
      <c r="H22" s="557"/>
      <c r="I22" s="557"/>
      <c r="J22" s="289"/>
      <c r="K22" s="543"/>
      <c r="AF22" s="1631">
        <v>57</v>
      </c>
    </row>
    <row customHeight="1" ht="35.699999999999996">
      <c r="D23" s="1638"/>
      <c r="E23" s="1664" t="s">
        <v>739</v>
      </c>
      <c r="F23" s="1667" t="s">
        <v>790</v>
      </c>
      <c r="G23" s="1654" t="s">
        <v>556</v>
      </c>
      <c r="H23" s="557"/>
      <c r="I23" s="557"/>
      <c r="J23" s="289"/>
      <c r="K23" s="543"/>
      <c r="AF23" s="1631">
        <v>34</v>
      </c>
    </row>
    <row customHeight="1" ht="35.699999999999996">
      <c r="D24" s="1638"/>
      <c r="E24" s="1664" t="s">
        <v>741</v>
      </c>
      <c r="F24" s="1667" t="s">
        <v>791</v>
      </c>
      <c r="G24" s="1654" t="s">
        <v>556</v>
      </c>
      <c r="H24" s="557"/>
      <c r="I24" s="557"/>
      <c r="J24" s="289"/>
      <c r="K24" s="543"/>
      <c r="AF24" s="1631">
        <v>34</v>
      </c>
    </row>
    <row customHeight="1" ht="24">
      <c r="D25" s="1638"/>
      <c r="E25" s="1664" t="s">
        <v>743</v>
      </c>
      <c r="F25" s="1667" t="s">
        <v>792</v>
      </c>
      <c r="G25" s="1654" t="s">
        <v>556</v>
      </c>
      <c r="H25" s="557"/>
      <c r="I25" s="557"/>
      <c r="J25" s="289"/>
      <c r="K25" s="543"/>
      <c r="AF25" s="1631">
        <v>23</v>
      </c>
    </row>
    <row customHeight="1" ht="76.5">
      <c r="D26" s="1638"/>
      <c r="E26" s="1664" t="s">
        <v>745</v>
      </c>
      <c r="F26" s="1667" t="s">
        <v>793</v>
      </c>
      <c r="G26" s="1654" t="s">
        <v>556</v>
      </c>
      <c r="H26" s="557"/>
      <c r="I26" s="557"/>
      <c r="J26" s="289"/>
      <c r="K26" s="543"/>
      <c r="AF26" s="1631">
        <v>73</v>
      </c>
    </row>
    <row s="1366" customFormat="1" customHeight="1" ht="35.699999999999996">
      <c r="A27" s="987"/>
      <c r="C27" s="1636"/>
      <c r="D27" s="1638"/>
      <c r="E27" s="1629" t="s">
        <v>749</v>
      </c>
      <c r="F27" s="1628" t="s">
        <v>794</v>
      </c>
      <c r="G27" s="1655" t="s">
        <v>556</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795</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796</v>
      </c>
      <c r="G31" s="1654" t="s">
        <v>556</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556</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556</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556</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112</v>
      </c>
      <c r="F35" s="1661" t="s">
        <v>633</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77908-923C-55C1-9F0A-F6C99D8AA1D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ПАО "ОГК-2" - Серовская ГРЭС, г. Серов</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89</v>
      </c>
      <c r="E11" s="705" t="s">
        <v>810</v>
      </c>
      <c r="F11" s="705" t="s">
        <v>570</v>
      </c>
      <c r="G11" s="465" t="s">
        <v>307</v>
      </c>
      <c r="H11" s="465" t="s">
        <v>394</v>
      </c>
      <c r="I11" s="807" t="s">
        <v>307</v>
      </c>
      <c r="J11" s="808" t="s">
        <v>394</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811</v>
      </c>
      <c r="D13" s="953" t="s">
        <v>110</v>
      </c>
      <c r="E13" s="279" t="s">
        <v>812</v>
      </c>
      <c r="F13" s="660" t="s">
        <v>813</v>
      </c>
      <c r="G13" s="557"/>
      <c r="H13" s="661"/>
      <c r="I13" s="557"/>
      <c r="J13" s="661"/>
      <c r="K13" s="289" t="s">
        <v>814</v>
      </c>
      <c r="L13" s="720"/>
      <c r="X13" s="505">
        <v>0</v>
      </c>
    </row>
    <row customHeight="1" ht="22.5" hidden="1">
      <c r="A14" s="2392"/>
      <c r="D14" s="539" t="s">
        <v>111</v>
      </c>
      <c r="E14" s="279" t="s">
        <v>815</v>
      </c>
      <c r="F14" s="660" t="s">
        <v>816</v>
      </c>
      <c r="G14" s="557"/>
      <c r="H14" s="662"/>
      <c r="I14" s="557"/>
      <c r="J14" s="662"/>
      <c r="K14" s="289" t="s">
        <v>817</v>
      </c>
      <c r="L14" s="720"/>
      <c r="X14" s="505">
        <v>0</v>
      </c>
    </row>
    <row s="1635" customFormat="1" customHeight="1" ht="78.75" hidden="1">
      <c r="A15" s="2392"/>
      <c r="B15" s="511"/>
      <c r="D15" s="953" t="s">
        <v>91</v>
      </c>
      <c r="E15" s="707" t="s">
        <v>818</v>
      </c>
      <c r="F15" s="950" t="s">
        <v>310</v>
      </c>
      <c r="G15" s="950" t="s">
        <v>310</v>
      </c>
      <c r="H15" s="106"/>
      <c r="I15" s="950" t="s">
        <v>310</v>
      </c>
      <c r="J15" s="106"/>
      <c r="K15" s="289" t="s">
        <v>819</v>
      </c>
      <c r="L15" s="720"/>
      <c r="X15" s="758">
        <v>0</v>
      </c>
    </row>
    <row s="1635" customFormat="1" customHeight="1" ht="22.5" hidden="1">
      <c r="A16" s="2392"/>
      <c r="B16" s="511"/>
      <c r="D16" s="953" t="s">
        <v>328</v>
      </c>
      <c r="E16" s="954" t="s">
        <v>820</v>
      </c>
      <c r="F16" s="950" t="s">
        <v>821</v>
      </c>
      <c r="G16" s="817"/>
      <c r="H16" s="106"/>
      <c r="I16" s="817"/>
      <c r="J16" s="106"/>
      <c r="K16" s="289"/>
      <c r="L16" s="720"/>
      <c r="X16" s="758">
        <v>0</v>
      </c>
    </row>
    <row s="1635" customFormat="1" customHeight="1" ht="22.5" hidden="1">
      <c r="A17" s="2392"/>
      <c r="B17" s="511"/>
      <c r="D17" s="953" t="s">
        <v>336</v>
      </c>
      <c r="E17" s="954" t="s">
        <v>822</v>
      </c>
      <c r="F17" s="950" t="s">
        <v>823</v>
      </c>
      <c r="G17" s="817"/>
      <c r="H17" s="106"/>
      <c r="I17" s="817"/>
      <c r="J17" s="106"/>
      <c r="K17" s="289"/>
      <c r="L17" s="720"/>
      <c r="X17" s="758">
        <v>0</v>
      </c>
    </row>
    <row s="1635" customFormat="1" customHeight="1" ht="33.75" hidden="1">
      <c r="A18" s="2392"/>
      <c r="B18" s="511"/>
      <c r="D18" s="953" t="s">
        <v>338</v>
      </c>
      <c r="E18" s="954" t="s">
        <v>824</v>
      </c>
      <c r="F18" s="950" t="s">
        <v>575</v>
      </c>
      <c r="G18" s="680"/>
      <c r="H18" s="106"/>
      <c r="I18" s="680"/>
      <c r="J18" s="106"/>
      <c r="K18" s="289"/>
      <c r="L18" s="720"/>
      <c r="X18" s="758">
        <v>0</v>
      </c>
    </row>
    <row customHeight="1" ht="101.25" hidden="1">
      <c r="A19" s="2392"/>
      <c r="D19" s="953" t="s">
        <v>92</v>
      </c>
      <c r="E19" s="279" t="s">
        <v>825</v>
      </c>
      <c r="F19" s="660" t="s">
        <v>550</v>
      </c>
      <c r="G19" s="663"/>
      <c r="H19" s="662"/>
      <c r="I19" s="955"/>
      <c r="J19" s="662"/>
      <c r="K19" s="289" t="s">
        <v>826</v>
      </c>
      <c r="L19" s="720"/>
      <c r="X19" s="505">
        <v>0</v>
      </c>
    </row>
    <row s="1635" customFormat="1" customHeight="1" ht="18.75" hidden="1">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hidden="1">
      <c r="A21" s="2392"/>
      <c r="C21" s="956"/>
      <c r="D21" s="953" t="s">
        <v>760</v>
      </c>
      <c r="E21" s="576" t="s">
        <v>828</v>
      </c>
      <c r="F21" s="950" t="s">
        <v>829</v>
      </c>
      <c r="G21" s="680"/>
      <c r="H21" s="106"/>
      <c r="I21" s="680"/>
      <c r="J21" s="106"/>
      <c r="K21" s="948"/>
      <c r="L21" s="720"/>
      <c r="W21" s="675"/>
      <c r="X21" s="758">
        <v>0</v>
      </c>
    </row>
    <row s="1635" customFormat="1" customHeight="1" ht="33.75" hidden="1">
      <c r="A22" s="2392"/>
      <c r="C22" s="956"/>
      <c r="D22" s="953" t="s">
        <v>763</v>
      </c>
      <c r="E22" s="576" t="s">
        <v>830</v>
      </c>
      <c r="F22" s="950" t="s">
        <v>831</v>
      </c>
      <c r="G22" s="680"/>
      <c r="H22" s="106"/>
      <c r="I22" s="680"/>
      <c r="J22" s="106"/>
      <c r="K22" s="948"/>
      <c r="L22" s="720"/>
      <c r="W22" s="675"/>
      <c r="X22" s="758">
        <v>0</v>
      </c>
    </row>
    <row s="1635" customFormat="1" customHeight="1" ht="22.5" hidden="1">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hidden="1">
      <c r="A24" s="2392"/>
      <c r="C24" s="956"/>
      <c r="D24" s="953" t="s">
        <v>833</v>
      </c>
      <c r="E24" s="576" t="s">
        <v>834</v>
      </c>
      <c r="F24" s="950" t="s">
        <v>835</v>
      </c>
      <c r="G24" s="680"/>
      <c r="H24" s="686"/>
      <c r="I24" s="680"/>
      <c r="J24" s="686"/>
      <c r="K24" s="948"/>
      <c r="L24" s="720"/>
      <c r="W24" s="675"/>
      <c r="X24" s="758">
        <v>0</v>
      </c>
    </row>
    <row s="1635" customFormat="1" customHeight="1" ht="22.5" hidden="1">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hidden="1">
      <c r="A26" s="2392"/>
      <c r="C26" s="956"/>
      <c r="D26" s="953" t="s">
        <v>838</v>
      </c>
      <c r="E26" s="553" t="s">
        <v>839</v>
      </c>
      <c r="F26" s="950" t="s">
        <v>840</v>
      </c>
      <c r="G26" s="680"/>
      <c r="H26" s="686"/>
      <c r="I26" s="680"/>
      <c r="J26" s="686"/>
      <c r="K26" s="948"/>
      <c r="L26" s="720"/>
      <c r="W26" s="675"/>
      <c r="X26" s="758">
        <v>0</v>
      </c>
    </row>
    <row s="1635" customFormat="1" customHeight="1" ht="18.75" hidden="1">
      <c r="A27" s="2392"/>
      <c r="C27" s="956"/>
      <c r="D27" s="953" t="s">
        <v>841</v>
      </c>
      <c r="E27" s="553" t="s">
        <v>842</v>
      </c>
      <c r="F27" s="950" t="s">
        <v>843</v>
      </c>
      <c r="G27" s="680"/>
      <c r="H27" s="686"/>
      <c r="I27" s="680"/>
      <c r="J27" s="686"/>
      <c r="K27" s="948"/>
      <c r="L27" s="720"/>
      <c r="W27" s="675"/>
      <c r="X27" s="758">
        <v>0</v>
      </c>
    </row>
    <row s="1635" customFormat="1" customHeight="1" ht="18.75" hidden="1">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hidden="1">
      <c r="A29" s="2392"/>
      <c r="C29" s="956"/>
      <c r="D29" s="953" t="s">
        <v>846</v>
      </c>
      <c r="E29" s="553" t="s">
        <v>839</v>
      </c>
      <c r="F29" s="950" t="s">
        <v>847</v>
      </c>
      <c r="G29" s="680"/>
      <c r="H29" s="686"/>
      <c r="I29" s="680"/>
      <c r="J29" s="686"/>
      <c r="K29" s="948"/>
      <c r="L29" s="720"/>
      <c r="W29" s="675"/>
      <c r="X29" s="758">
        <v>0</v>
      </c>
    </row>
    <row s="1635" customFormat="1" customHeight="1" ht="18.75" hidden="1">
      <c r="A30" s="2392"/>
      <c r="C30" s="956"/>
      <c r="D30" s="953" t="s">
        <v>848</v>
      </c>
      <c r="E30" s="553" t="s">
        <v>849</v>
      </c>
      <c r="F30" s="950" t="s">
        <v>850</v>
      </c>
      <c r="G30" s="680"/>
      <c r="H30" s="686"/>
      <c r="I30" s="680"/>
      <c r="J30" s="686"/>
      <c r="K30" s="948"/>
      <c r="L30" s="720"/>
      <c r="W30" s="675"/>
      <c r="X30" s="758">
        <v>0</v>
      </c>
    </row>
    <row customHeight="1" ht="126.75" hidden="1">
      <c r="A31" s="2392"/>
      <c r="D31" s="953" t="s">
        <v>112</v>
      </c>
      <c r="E31" s="279" t="s">
        <v>851</v>
      </c>
      <c r="F31" s="660" t="s">
        <v>562</v>
      </c>
      <c r="G31" s="557"/>
      <c r="H31" s="662"/>
      <c r="I31" s="557"/>
      <c r="J31" s="662"/>
      <c r="K31" s="289" t="s">
        <v>852</v>
      </c>
      <c r="L31" s="720"/>
      <c r="X31" s="505">
        <v>0</v>
      </c>
    </row>
    <row customHeight="1" ht="56.25" hidden="1">
      <c r="A32" s="2392"/>
      <c r="D32" s="953" t="s">
        <v>93</v>
      </c>
      <c r="E32" s="279" t="s">
        <v>853</v>
      </c>
      <c r="F32" s="539" t="s">
        <v>823</v>
      </c>
      <c r="G32" s="557"/>
      <c r="H32" s="662"/>
      <c r="I32" s="557"/>
      <c r="J32" s="662"/>
      <c r="K32" s="289" t="s">
        <v>854</v>
      </c>
      <c r="L32" s="720"/>
      <c r="X32" s="505">
        <v>0</v>
      </c>
    </row>
    <row customHeight="1" ht="11.25" hidden="1">
      <c r="A33" s="2392"/>
      <c r="E33" s="664"/>
      <c r="F33" s="181"/>
      <c r="G33" s="181"/>
      <c r="H33" s="181"/>
      <c r="I33" s="181"/>
      <c r="J33" s="181"/>
      <c r="K33" s="181"/>
      <c r="X33" s="505">
        <v>0</v>
      </c>
    </row>
    <row customHeight="1" ht="12.75" hidden="1">
      <c r="A34" s="2392"/>
      <c r="D34" s="65">
        <v>1</v>
      </c>
      <c r="E34" s="335" t="s">
        <v>855</v>
      </c>
      <c r="X34" s="505">
        <v>0</v>
      </c>
    </row>
    <row customHeight="1" ht="11.25" hidden="1">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111</v>
      </c>
      <c r="E38" s="1032" t="s">
        <v>860</v>
      </c>
      <c r="F38" s="1036" t="s">
        <v>550</v>
      </c>
      <c r="G38" s="1036" t="s">
        <v>550</v>
      </c>
      <c r="H38" s="1030"/>
      <c r="I38" s="1036" t="s">
        <v>550</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91</v>
      </c>
      <c r="E41" s="722" t="s">
        <v>867</v>
      </c>
      <c r="F41" s="660" t="s">
        <v>550</v>
      </c>
      <c r="G41" s="660" t="s">
        <v>550</v>
      </c>
      <c r="H41" s="1024"/>
      <c r="I41" s="660" t="s">
        <v>550</v>
      </c>
      <c r="J41" s="1024"/>
      <c r="K41" s="302"/>
      <c r="X41" s="758">
        <v>0</v>
      </c>
    </row>
    <row s="1635" customFormat="1" customHeight="1" ht="45" hidden="1">
      <c r="A42" s="2392"/>
      <c r="B42" s="511"/>
      <c r="D42" s="665" t="s">
        <v>328</v>
      </c>
      <c r="E42" s="723" t="s">
        <v>868</v>
      </c>
      <c r="F42" s="660" t="s">
        <v>562</v>
      </c>
      <c r="G42" s="557"/>
      <c r="H42" s="1024"/>
      <c r="I42" s="557"/>
      <c r="J42" s="1024"/>
      <c r="K42" s="302" t="s">
        <v>869</v>
      </c>
      <c r="X42" s="758">
        <v>0</v>
      </c>
    </row>
    <row s="1635" customFormat="1" customHeight="1" ht="45" hidden="1">
      <c r="A43" s="2392"/>
      <c r="B43" s="511"/>
      <c r="D43" s="665" t="s">
        <v>336</v>
      </c>
      <c r="E43" s="667" t="s">
        <v>870</v>
      </c>
      <c r="F43" s="1028" t="s">
        <v>562</v>
      </c>
      <c r="G43" s="742"/>
      <c r="H43" s="1023"/>
      <c r="I43" s="742"/>
      <c r="J43" s="1023"/>
      <c r="K43" s="302" t="s">
        <v>871</v>
      </c>
      <c r="X43" s="758">
        <v>0</v>
      </c>
    </row>
    <row s="1635" customFormat="1" customHeight="1" ht="11.25" hidden="1">
      <c r="A44" s="2392"/>
      <c r="B44" s="511"/>
      <c r="D44" s="665" t="s">
        <v>92</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112</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93</v>
      </c>
      <c r="E60" s="666" t="s">
        <v>891</v>
      </c>
      <c r="F60" s="721" t="s">
        <v>562</v>
      </c>
      <c r="G60" s="742"/>
      <c r="H60" s="1023"/>
      <c r="I60" s="742"/>
      <c r="J60" s="1023"/>
      <c r="K60" s="302" t="s">
        <v>892</v>
      </c>
      <c r="X60" s="758">
        <v>0</v>
      </c>
    </row>
    <row s="1635" customFormat="1" customHeight="1" ht="33.75" hidden="1">
      <c r="A61" s="2392"/>
      <c r="B61" s="511"/>
      <c r="D61" s="665" t="s">
        <v>94</v>
      </c>
      <c r="E61" s="666" t="s">
        <v>893</v>
      </c>
      <c r="F61" s="726" t="s">
        <v>823</v>
      </c>
      <c r="G61" s="668"/>
      <c r="H61" s="1023"/>
      <c r="I61" s="668"/>
      <c r="J61" s="1023"/>
      <c r="K61" s="289"/>
      <c r="X61" s="758">
        <v>0</v>
      </c>
    </row>
    <row s="1635" customFormat="1" customHeight="1" ht="22.5" hidden="1">
      <c r="A62" s="2392"/>
      <c r="B62" s="511" t="s">
        <v>592</v>
      </c>
      <c r="D62" s="665" t="s">
        <v>113</v>
      </c>
      <c r="E62" s="666" t="s">
        <v>894</v>
      </c>
      <c r="F62" s="726" t="s">
        <v>310</v>
      </c>
      <c r="G62" s="382"/>
      <c r="H62" s="1023"/>
      <c r="I62" s="382"/>
      <c r="J62" s="1023"/>
      <c r="K62" s="289" t="s">
        <v>635</v>
      </c>
      <c r="X62" s="758">
        <v>0</v>
      </c>
    </row>
    <row s="1635" customFormat="1" customHeight="1" ht="45" hidden="1">
      <c r="A63" s="2392"/>
      <c r="B63" s="511" t="s">
        <v>592</v>
      </c>
      <c r="D63" s="665" t="s">
        <v>895</v>
      </c>
      <c r="E63" s="667" t="s">
        <v>896</v>
      </c>
      <c r="F63" s="721" t="s">
        <v>310</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111</v>
      </c>
      <c r="E66" s="707" t="s">
        <v>900</v>
      </c>
      <c r="F66" s="660" t="s">
        <v>550</v>
      </c>
      <c r="G66" s="660" t="s">
        <v>550</v>
      </c>
      <c r="H66" s="519"/>
      <c r="I66" s="660" t="s">
        <v>550</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562</v>
      </c>
      <c r="G69" s="742"/>
      <c r="H69" s="519"/>
      <c r="I69" s="742"/>
      <c r="J69" s="519"/>
      <c r="K69" s="289"/>
      <c r="X69" s="758">
        <v>0</v>
      </c>
    </row>
    <row s="1635" customFormat="1" customHeight="1" ht="22.5" hidden="1">
      <c r="A70" s="2392"/>
      <c r="B70" s="511"/>
      <c r="D70" s="743" t="s">
        <v>732</v>
      </c>
      <c r="E70" s="954" t="s">
        <v>904</v>
      </c>
      <c r="F70" s="721" t="s">
        <v>562</v>
      </c>
      <c r="G70" s="742"/>
      <c r="H70" s="519"/>
      <c r="I70" s="742"/>
      <c r="J70" s="519"/>
      <c r="K70" s="289"/>
      <c r="X70" s="758">
        <v>0</v>
      </c>
    </row>
    <row s="1635" customFormat="1" customHeight="1" ht="22.5" hidden="1">
      <c r="A71" s="2392"/>
      <c r="B71" s="511"/>
      <c r="D71" s="665" t="s">
        <v>91</v>
      </c>
      <c r="E71" s="666" t="s">
        <v>905</v>
      </c>
      <c r="F71" s="660" t="s">
        <v>865</v>
      </c>
      <c r="G71" s="557"/>
      <c r="H71" s="1030"/>
      <c r="I71" s="557"/>
      <c r="J71" s="1030"/>
      <c r="K71" s="302"/>
      <c r="X71" s="758">
        <v>0</v>
      </c>
    </row>
    <row s="1635" customFormat="1" customHeight="1" ht="56.25" hidden="1">
      <c r="A72" s="2392"/>
      <c r="B72" s="511"/>
      <c r="D72" s="665" t="s">
        <v>92</v>
      </c>
      <c r="E72" s="666" t="s">
        <v>906</v>
      </c>
      <c r="F72" s="721" t="s">
        <v>562</v>
      </c>
      <c r="G72" s="742"/>
      <c r="H72" s="1023"/>
      <c r="I72" s="742"/>
      <c r="J72" s="1023"/>
      <c r="K72" s="302"/>
      <c r="X72" s="758">
        <v>0</v>
      </c>
    </row>
    <row s="1635" customFormat="1" customHeight="1" ht="33.75" hidden="1">
      <c r="A73" s="2392"/>
      <c r="B73" s="511"/>
      <c r="D73" s="665" t="s">
        <v>112</v>
      </c>
      <c r="E73" s="666" t="s">
        <v>907</v>
      </c>
      <c r="F73" s="726" t="s">
        <v>823</v>
      </c>
      <c r="G73" s="668"/>
      <c r="H73" s="1023"/>
      <c r="I73" s="668"/>
      <c r="J73" s="1023"/>
      <c r="K73" s="289"/>
      <c r="X73" s="758">
        <v>0</v>
      </c>
    </row>
    <row s="1635" customFormat="1" customHeight="1" ht="22.5" hidden="1">
      <c r="A74" s="2392"/>
      <c r="B74" s="511" t="s">
        <v>592</v>
      </c>
      <c r="D74" s="665" t="s">
        <v>93</v>
      </c>
      <c r="E74" s="666" t="s">
        <v>908</v>
      </c>
      <c r="F74" s="726" t="s">
        <v>310</v>
      </c>
      <c r="G74" s="382"/>
      <c r="H74" s="1023"/>
      <c r="I74" s="382"/>
      <c r="J74" s="1023"/>
      <c r="K74" s="289" t="s">
        <v>635</v>
      </c>
      <c r="X74" s="758">
        <v>0</v>
      </c>
    </row>
    <row s="1635" customFormat="1" customHeight="1" ht="45" hidden="1">
      <c r="A75" s="2392"/>
      <c r="B75" s="511" t="s">
        <v>592</v>
      </c>
      <c r="D75" s="665" t="s">
        <v>656</v>
      </c>
      <c r="E75" s="667" t="s">
        <v>909</v>
      </c>
      <c r="F75" s="721" t="s">
        <v>310</v>
      </c>
      <c r="G75" s="382"/>
      <c r="H75" s="1023"/>
      <c r="I75" s="382"/>
      <c r="J75" s="1023"/>
      <c r="K75" s="289" t="s">
        <v>635</v>
      </c>
      <c r="X75" s="758">
        <v>0</v>
      </c>
    </row>
    <row s="1635" customFormat="1" customHeight="1" ht="11.549999999999999">
      <c r="A76" s="1033"/>
      <c r="B76" s="518"/>
      <c r="D76" s="1034"/>
      <c r="E76" s="1035"/>
      <c r="X76" s="509">
        <v>11</v>
      </c>
    </row>
    <row s="1635" customFormat="1" customHeight="1" ht="11.25">
      <c r="A77" s="2392" t="s">
        <v>910</v>
      </c>
      <c r="B77" s="511"/>
      <c r="D77" s="665">
        <v>1</v>
      </c>
      <c r="E77" s="666" t="s">
        <v>911</v>
      </c>
      <c r="F77" s="721" t="s">
        <v>813</v>
      </c>
      <c r="G77" s="724"/>
      <c r="H77" s="1023"/>
      <c r="I77" s="724"/>
      <c r="J77" s="1023"/>
      <c r="K77" s="289" t="s">
        <v>912</v>
      </c>
      <c r="X77" s="758">
        <v>0</v>
      </c>
    </row>
    <row s="1635" customFormat="1" customHeight="1" ht="11.25">
      <c r="A78" s="2392"/>
      <c r="B78" s="511"/>
      <c r="D78" s="665" t="s">
        <v>111</v>
      </c>
      <c r="E78" s="666" t="s">
        <v>913</v>
      </c>
      <c r="F78" s="721" t="s">
        <v>813</v>
      </c>
      <c r="G78" s="724"/>
      <c r="H78" s="1023"/>
      <c r="I78" s="724"/>
      <c r="J78" s="1023"/>
      <c r="K78" s="289" t="s">
        <v>914</v>
      </c>
      <c r="X78" s="758">
        <v>0</v>
      </c>
    </row>
    <row s="1635" customFormat="1" customHeight="1" ht="22.5">
      <c r="A79" s="2392"/>
      <c r="B79" s="511"/>
      <c r="D79" s="665" t="s">
        <v>91</v>
      </c>
      <c r="E79" s="722" t="s">
        <v>915</v>
      </c>
      <c r="F79" s="660" t="s">
        <v>862</v>
      </c>
      <c r="G79" s="724"/>
      <c r="H79" s="1023"/>
      <c r="I79" s="724"/>
      <c r="J79" s="1023"/>
      <c r="K79" s="289" t="s">
        <v>916</v>
      </c>
      <c r="X79" s="758">
        <v>0</v>
      </c>
    </row>
    <row s="1635" customFormat="1" customHeight="1" ht="11.25">
      <c r="A80" s="2392"/>
      <c r="B80" s="511"/>
      <c r="D80" s="665" t="s">
        <v>328</v>
      </c>
      <c r="E80" s="723" t="s">
        <v>917</v>
      </c>
      <c r="F80" s="660" t="s">
        <v>862</v>
      </c>
      <c r="G80" s="724"/>
      <c r="H80" s="1023"/>
      <c r="I80" s="724"/>
      <c r="J80" s="1023"/>
      <c r="K80" s="289"/>
      <c r="X80" s="758">
        <v>0</v>
      </c>
    </row>
    <row s="1635" customFormat="1" customHeight="1" ht="11.25">
      <c r="A81" s="2392"/>
      <c r="B81" s="511"/>
      <c r="D81" s="665" t="s">
        <v>336</v>
      </c>
      <c r="E81" s="723" t="s">
        <v>918</v>
      </c>
      <c r="F81" s="660" t="s">
        <v>862</v>
      </c>
      <c r="G81" s="724"/>
      <c r="H81" s="1023"/>
      <c r="I81" s="724"/>
      <c r="J81" s="1023"/>
      <c r="K81" s="289"/>
      <c r="X81" s="758">
        <v>0</v>
      </c>
    </row>
    <row s="1635" customFormat="1" customHeight="1" ht="11.25">
      <c r="A82" s="2392"/>
      <c r="B82" s="511"/>
      <c r="D82" s="665" t="s">
        <v>338</v>
      </c>
      <c r="E82" s="723" t="s">
        <v>919</v>
      </c>
      <c r="F82" s="660" t="s">
        <v>862</v>
      </c>
      <c r="G82" s="724"/>
      <c r="H82" s="1023"/>
      <c r="I82" s="724"/>
      <c r="J82" s="1023"/>
      <c r="K82" s="289"/>
      <c r="X82" s="758">
        <v>0</v>
      </c>
    </row>
    <row s="1635" customFormat="1" customHeight="1" ht="11.25">
      <c r="A83" s="2392"/>
      <c r="B83" s="511"/>
      <c r="D83" s="665" t="s">
        <v>340</v>
      </c>
      <c r="E83" s="723" t="s">
        <v>920</v>
      </c>
      <c r="F83" s="660" t="s">
        <v>862</v>
      </c>
      <c r="G83" s="724"/>
      <c r="H83" s="1023"/>
      <c r="I83" s="724"/>
      <c r="J83" s="1023"/>
      <c r="K83" s="289"/>
      <c r="X83" s="758">
        <v>0</v>
      </c>
    </row>
    <row s="1635" customFormat="1" customHeight="1" ht="11.25">
      <c r="A84" s="2392"/>
      <c r="B84" s="511"/>
      <c r="D84" s="665" t="s">
        <v>921</v>
      </c>
      <c r="E84" s="723" t="s">
        <v>922</v>
      </c>
      <c r="F84" s="660" t="s">
        <v>862</v>
      </c>
      <c r="G84" s="724"/>
      <c r="H84" s="1023"/>
      <c r="I84" s="724"/>
      <c r="J84" s="1023"/>
      <c r="K84" s="289"/>
      <c r="X84" s="758">
        <v>0</v>
      </c>
    </row>
    <row s="1635" customFormat="1" customHeight="1" ht="11.25">
      <c r="A85" s="2392"/>
      <c r="B85" s="511"/>
      <c r="D85" s="665" t="s">
        <v>923</v>
      </c>
      <c r="E85" s="723" t="s">
        <v>924</v>
      </c>
      <c r="F85" s="660" t="s">
        <v>862</v>
      </c>
      <c r="G85" s="724"/>
      <c r="H85" s="1023"/>
      <c r="I85" s="724"/>
      <c r="J85" s="1023"/>
      <c r="K85" s="289"/>
      <c r="X85" s="758">
        <v>0</v>
      </c>
    </row>
    <row s="1635" customFormat="1" customHeight="1" ht="11.25">
      <c r="A86" s="2392"/>
      <c r="B86" s="511"/>
      <c r="D86" s="665" t="s">
        <v>925</v>
      </c>
      <c r="E86" s="723" t="s">
        <v>926</v>
      </c>
      <c r="F86" s="660" t="s">
        <v>862</v>
      </c>
      <c r="G86" s="724"/>
      <c r="H86" s="1023"/>
      <c r="I86" s="724"/>
      <c r="J86" s="1023"/>
      <c r="K86" s="289"/>
      <c r="X86" s="758">
        <v>0</v>
      </c>
    </row>
    <row s="1635" customFormat="1" customHeight="1" ht="45">
      <c r="A87" s="2392"/>
      <c r="B87" s="511"/>
      <c r="D87" s="665" t="s">
        <v>92</v>
      </c>
      <c r="E87" s="666" t="s">
        <v>927</v>
      </c>
      <c r="F87" s="660" t="s">
        <v>862</v>
      </c>
      <c r="G87" s="724"/>
      <c r="H87" s="1023"/>
      <c r="I87" s="724"/>
      <c r="J87" s="1023"/>
      <c r="K87" s="289" t="s">
        <v>928</v>
      </c>
      <c r="X87" s="758">
        <v>0</v>
      </c>
    </row>
    <row s="1635" customFormat="1" customHeight="1" ht="11.25">
      <c r="A88" s="2392"/>
      <c r="B88" s="511"/>
      <c r="D88" s="665" t="s">
        <v>757</v>
      </c>
      <c r="E88" s="723" t="s">
        <v>917</v>
      </c>
      <c r="F88" s="660" t="s">
        <v>862</v>
      </c>
      <c r="G88" s="724"/>
      <c r="H88" s="1023"/>
      <c r="I88" s="724"/>
      <c r="J88" s="1023"/>
      <c r="K88" s="289"/>
      <c r="X88" s="758">
        <v>0</v>
      </c>
    </row>
    <row s="1635" customFormat="1" customHeight="1" ht="11.25">
      <c r="A89" s="2392"/>
      <c r="B89" s="511"/>
      <c r="D89" s="665" t="s">
        <v>799</v>
      </c>
      <c r="E89" s="723" t="s">
        <v>918</v>
      </c>
      <c r="F89" s="660" t="s">
        <v>862</v>
      </c>
      <c r="G89" s="724"/>
      <c r="H89" s="1023"/>
      <c r="I89" s="724"/>
      <c r="J89" s="1023"/>
      <c r="K89" s="289"/>
      <c r="X89" s="758">
        <v>0</v>
      </c>
    </row>
    <row s="1635" customFormat="1" customHeight="1" ht="11.25">
      <c r="A90" s="2392"/>
      <c r="B90" s="511"/>
      <c r="D90" s="665" t="s">
        <v>802</v>
      </c>
      <c r="E90" s="723" t="s">
        <v>919</v>
      </c>
      <c r="F90" s="660" t="s">
        <v>862</v>
      </c>
      <c r="G90" s="724"/>
      <c r="H90" s="1023"/>
      <c r="I90" s="724"/>
      <c r="J90" s="1023"/>
      <c r="K90" s="289"/>
      <c r="X90" s="758">
        <v>0</v>
      </c>
    </row>
    <row s="1635" customFormat="1" customHeight="1" ht="11.25">
      <c r="A91" s="2392"/>
      <c r="B91" s="511"/>
      <c r="D91" s="665" t="s">
        <v>880</v>
      </c>
      <c r="E91" s="723" t="s">
        <v>920</v>
      </c>
      <c r="F91" s="660" t="s">
        <v>862</v>
      </c>
      <c r="G91" s="724"/>
      <c r="H91" s="1023"/>
      <c r="I91" s="724"/>
      <c r="J91" s="1023"/>
      <c r="K91" s="289"/>
      <c r="X91" s="758">
        <v>0</v>
      </c>
    </row>
    <row s="1635" customFormat="1" customHeight="1" ht="11.25">
      <c r="A92" s="2392"/>
      <c r="B92" s="511"/>
      <c r="D92" s="665" t="s">
        <v>882</v>
      </c>
      <c r="E92" s="723" t="s">
        <v>922</v>
      </c>
      <c r="F92" s="660" t="s">
        <v>862</v>
      </c>
      <c r="G92" s="724"/>
      <c r="H92" s="1023"/>
      <c r="I92" s="724"/>
      <c r="J92" s="1023"/>
      <c r="K92" s="289"/>
      <c r="X92" s="758">
        <v>0</v>
      </c>
    </row>
    <row s="1635" customFormat="1" customHeight="1" ht="11.25">
      <c r="A93" s="2392"/>
      <c r="B93" s="511"/>
      <c r="D93" s="665" t="s">
        <v>929</v>
      </c>
      <c r="E93" s="723" t="s">
        <v>924</v>
      </c>
      <c r="F93" s="660" t="s">
        <v>862</v>
      </c>
      <c r="G93" s="724"/>
      <c r="H93" s="1023"/>
      <c r="I93" s="724"/>
      <c r="J93" s="1023"/>
      <c r="K93" s="289"/>
      <c r="X93" s="758">
        <v>0</v>
      </c>
    </row>
    <row s="1635" customFormat="1" customHeight="1" ht="11.25">
      <c r="A94" s="2392"/>
      <c r="B94" s="511"/>
      <c r="D94" s="665" t="s">
        <v>930</v>
      </c>
      <c r="E94" s="723" t="s">
        <v>926</v>
      </c>
      <c r="F94" s="660" t="s">
        <v>862</v>
      </c>
      <c r="G94" s="724"/>
      <c r="H94" s="1023"/>
      <c r="I94" s="724"/>
      <c r="J94" s="1023"/>
      <c r="K94" s="289"/>
      <c r="X94" s="758">
        <v>0</v>
      </c>
    </row>
    <row s="1635" customFormat="1" customHeight="1" ht="24.75">
      <c r="A95" s="2392"/>
      <c r="B95" s="511"/>
      <c r="D95" s="665" t="s">
        <v>112</v>
      </c>
      <c r="E95" s="666" t="s">
        <v>931</v>
      </c>
      <c r="F95" s="725" t="s">
        <v>562</v>
      </c>
      <c r="G95" s="727"/>
      <c r="H95" s="1023"/>
      <c r="I95" s="727"/>
      <c r="J95" s="1023"/>
      <c r="K95" s="289" t="s">
        <v>932</v>
      </c>
      <c r="X95" s="758">
        <v>0</v>
      </c>
    </row>
    <row s="1635" customFormat="1" customHeight="1" ht="33.75">
      <c r="A96" s="2392"/>
      <c r="B96" s="511"/>
      <c r="D96" s="665" t="s">
        <v>93</v>
      </c>
      <c r="E96" s="666" t="s">
        <v>933</v>
      </c>
      <c r="F96" s="726" t="s">
        <v>823</v>
      </c>
      <c r="G96" s="728"/>
      <c r="H96" s="1023"/>
      <c r="I96" s="728"/>
      <c r="J96" s="1023"/>
      <c r="K96" s="289"/>
      <c r="X96" s="758">
        <v>0</v>
      </c>
    </row>
    <row s="1635" customFormat="1" customHeight="1" ht="22.5">
      <c r="A97" s="2392"/>
      <c r="B97" s="511" t="s">
        <v>592</v>
      </c>
      <c r="D97" s="665" t="s">
        <v>94</v>
      </c>
      <c r="E97" s="666" t="s">
        <v>934</v>
      </c>
      <c r="F97" s="726" t="s">
        <v>310</v>
      </c>
      <c r="G97" s="385"/>
      <c r="H97" s="1023"/>
      <c r="I97" s="385"/>
      <c r="J97" s="1023"/>
      <c r="K97" s="289" t="s">
        <v>635</v>
      </c>
      <c r="X97" s="758">
        <v>0</v>
      </c>
    </row>
    <row s="1635" customFormat="1" customHeight="1" ht="45">
      <c r="A98" s="2392"/>
      <c r="B98" s="511" t="s">
        <v>592</v>
      </c>
      <c r="D98" s="665" t="s">
        <v>935</v>
      </c>
      <c r="E98" s="667" t="s">
        <v>936</v>
      </c>
      <c r="F98" s="721" t="s">
        <v>310</v>
      </c>
      <c r="G98" s="385"/>
      <c r="H98" s="1023"/>
      <c r="I98" s="385"/>
      <c r="J98" s="1023"/>
      <c r="K98" s="289" t="s">
        <v>635</v>
      </c>
      <c r="X98" s="758">
        <v>0</v>
      </c>
    </row>
    <row s="1635" customFormat="1" customHeight="1" ht="95.25">
      <c r="A99" s="2392"/>
      <c r="B99" s="511" t="s">
        <v>592</v>
      </c>
      <c r="D99" s="665" t="s">
        <v>113</v>
      </c>
      <c r="E99" s="666" t="s">
        <v>937</v>
      </c>
      <c r="F99" s="721" t="s">
        <v>310</v>
      </c>
      <c r="G99" s="385"/>
      <c r="H99" s="1023"/>
      <c r="I99" s="385"/>
      <c r="J99" s="1023"/>
      <c r="K99" s="289" t="s">
        <v>635</v>
      </c>
      <c r="X99" s="758">
        <v>0</v>
      </c>
    </row>
    <row s="1635" customFormat="1" customHeight="1" ht="22.5">
      <c r="A100" s="2392"/>
      <c r="B100" s="511" t="s">
        <v>592</v>
      </c>
      <c r="D100" s="665" t="s">
        <v>149</v>
      </c>
      <c r="E100" s="666" t="s">
        <v>938</v>
      </c>
      <c r="F100" s="721" t="s">
        <v>310</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4FAE7-0436-0AD5-F5CB-89DEB9476274}"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ПАО "ОГК-2" - Серовская ГРЭС, г. Серов</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2BEAF-8A0A-40A5-6CD5-A719F15F317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519</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519</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519</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519</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ПАО "ОГК-2" - Серовская ГРЭС, г. Серов</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89</v>
      </c>
      <c r="E30" s="760" t="s">
        <v>306</v>
      </c>
      <c r="F30" s="760" t="s">
        <v>570</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4D7D64-52BA-86B7-E8AA-C5747DB09E9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ПАО "ОГК-2" - Серовская ГРЭС, г. Серов</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90</v>
      </c>
      <c r="R10" s="915" t="s">
        <v>981</v>
      </c>
      <c r="S10" s="915" t="s">
        <v>982</v>
      </c>
      <c r="T10" s="916" t="s">
        <v>983</v>
      </c>
      <c r="U10" s="915" t="s">
        <v>90</v>
      </c>
      <c r="V10" s="915" t="s">
        <v>984</v>
      </c>
      <c r="W10" s="915" t="s">
        <v>982</v>
      </c>
      <c r="X10" s="916" t="s">
        <v>983</v>
      </c>
      <c r="Y10" s="301" t="s">
        <v>985</v>
      </c>
      <c r="Z10" s="2101" t="s">
        <v>89</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F94E2-F70D-9483-279B-5E979DB8F25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ПАО "ОГК-2" - Серовская ГРЭС, г. Серов</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1010</v>
      </c>
      <c r="K12" s="2127"/>
      <c r="L12" s="2232"/>
      <c r="M12" s="2232"/>
      <c r="N12" s="2127"/>
      <c r="O12" s="2127"/>
      <c r="P12" s="2418"/>
      <c r="Q12" s="2418"/>
      <c r="R12" s="2418"/>
      <c r="S12" s="1134" t="s">
        <v>87</v>
      </c>
      <c r="T12" s="1134" t="s">
        <v>88</v>
      </c>
      <c r="U12" s="1134" t="s">
        <v>86</v>
      </c>
      <c r="V12" s="1134" t="s">
        <v>1011</v>
      </c>
      <c r="W12" s="1134" t="s">
        <v>86</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D4983-8B4F-2E3A-93AE-04A1E96FEB5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Филиал ПАО "ОГК-2" - Серовская ГРЭС, г. Серов</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110</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111</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4B93C-DD87-90C1-CD1D-97D64CDE200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ПАО "ОГК-2" - Серовская ГРЭС, г. Серов</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1112</v>
      </c>
      <c r="CC16" s="2433"/>
      <c r="CD16" s="2386" t="s">
        <v>562</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27603-7E42-E1C9-BB1A-2B167973187C}"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519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Филиал ПАО "ОГК-2" - Серовская ГРЭС, г. Серов</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89</v>
      </c>
      <c r="E13" s="760" t="s">
        <v>306</v>
      </c>
      <c r="F13" s="760" t="s">
        <v>570</v>
      </c>
      <c r="G13" s="808" t="s">
        <v>307</v>
      </c>
      <c r="H13" s="754" t="s">
        <v>307</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1118</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1118</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1118</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1120</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3E05C-B72D-B0DD-00F6-4096634DA39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Филиал ПАО "ОГК-2" - Серовская ГРЭС, г. Серов</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89</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111</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77DA1-6843-81A8-A517-368830FAEDB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519</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519</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519</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519</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519</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Филиал ПАО "ОГК-2" - Серовская ГРЭС, г. Серов</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89</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310</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110</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111</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91</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92</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112</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B570C-A7CB-E0C2-38CC-1D93CA06E81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46006.53162037037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294-ПК</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89</v>
      </c>
      <c r="F20" s="2224" t="s">
        <v>123</v>
      </c>
      <c r="G20" s="2224" t="s">
        <v>124</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310</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266</v>
      </c>
      <c r="B75" s="1780" t="s">
        <v>267</v>
      </c>
      <c r="C75" s="369"/>
      <c r="D75" s="2462"/>
      <c r="E75" s="2204"/>
      <c r="F75" s="2383" t="str">
        <f>INDEX(PT_DIFFERENTIATION_VTAR,MATCH(A75,PT_DIFFERENTIATION_VTAR_ID,0))</f>
        <v>Тариф на водоотведение</v>
      </c>
      <c r="G75" s="2427" t="str">
        <f>INDEX(PT_DIFFERENTIATION_NTAR,MATCH(B75,PT_DIFFERENTIATION_NTAR_ID,0))</f>
        <v>Водоотведение</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1154</v>
      </c>
      <c r="N85" s="334"/>
      <c r="AH85" s="374">
        <v>34</v>
      </c>
    </row>
    <row customHeight="1" ht="19.95">
      <c r="A86" s="1780"/>
      <c r="B86" s="1780"/>
      <c r="D86" s="376"/>
      <c r="E86" s="147" t="s">
        <v>91</v>
      </c>
      <c r="F86" s="2460" t="s">
        <v>1155</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266</v>
      </c>
      <c r="B138" s="1780" t="s">
        <v>267</v>
      </c>
      <c r="C138" s="369"/>
      <c r="D138" s="2462"/>
      <c r="E138" s="2204"/>
      <c r="F138" s="2383" t="str">
        <f>INDEX(PT_DIFFERENTIATION_VTAR,MATCH(A138,PT_DIFFERENTIATION_VTAR_ID,0))</f>
        <v>Тариф на водоотведение</v>
      </c>
      <c r="G138" s="2427" t="str">
        <f>INDEX(PT_DIFFERENTIATION_NTAR,MATCH(B138,PT_DIFFERENTIATION_NTAR_ID,0))</f>
        <v>Водоотведение</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266</v>
      </c>
      <c r="B199" s="1780" t="s">
        <v>267</v>
      </c>
      <c r="C199" s="369"/>
      <c r="D199" s="2462"/>
      <c r="E199" s="2204"/>
      <c r="F199" s="2383" t="str">
        <f>INDEX(PT_DIFFERENTIATION_VTAR,MATCH(A199,PT_DIFFERENTIATION_VTAR_ID,0))</f>
        <v>Тариф на водоотведение</v>
      </c>
      <c r="G199" s="2427" t="str">
        <f>INDEX(PT_DIFFERENTIATION_NTAR,MATCH(B199,PT_DIFFERENTIATION_NTAR_ID,0))</f>
        <v>Водоотведение</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266</v>
      </c>
      <c r="B260" s="1780" t="s">
        <v>267</v>
      </c>
      <c r="C260" s="369"/>
      <c r="D260" s="2462"/>
      <c r="E260" s="2204"/>
      <c r="F260" s="2383" t="str">
        <f>INDEX(PT_DIFFERENTIATION_VTAR,MATCH(A260,PT_DIFFERENTIATION_VTAR_ID,0))</f>
        <v>Тариф на водоотведение</v>
      </c>
      <c r="G260" s="2427" t="str">
        <f>INDEX(PT_DIFFERENTIATION_NTAR,MATCH(B260,PT_DIFFERENTIATION_NTAR_ID,0))</f>
        <v>Водоотведение</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266</v>
      </c>
      <c r="B321" s="1780" t="s">
        <v>267</v>
      </c>
      <c r="C321" s="369"/>
      <c r="D321" s="2462"/>
      <c r="E321" s="2204"/>
      <c r="F321" s="2383" t="str">
        <f>INDEX(PT_DIFFERENTIATION_VTAR,MATCH(A321,PT_DIFFERENTIATION_VTAR_ID,0))</f>
        <v>Тариф на водоотведение</v>
      </c>
      <c r="G321" s="2427" t="str">
        <f>INDEX(PT_DIFFERENTIATION_NTAR,MATCH(B321,PT_DIFFERENTIATION_NTAR_ID,0))</f>
        <v>Водоотведение</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95FF3-26E9-5389-153F-8640E5A74FE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519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ПАО "ОГК-2" - Серовская ГРЭС, г. Серов</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89</v>
      </c>
      <c r="E9" s="108" t="s">
        <v>306</v>
      </c>
      <c r="F9" s="108" t="s">
        <v>307</v>
      </c>
      <c r="G9" s="108" t="s">
        <v>394</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1157</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60785-F91C-E44B-B649-6DDF483690BE}"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O121" sqref="O121:O12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ПАО "ОГК-2" - Серовская ГРЭС, г. Серов</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263</v>
      </c>
      <c r="F121" s="2145" t="s">
        <v>67</v>
      </c>
      <c r="G121" s="2631" t="str">
        <f>INDEX(VD_NAME_LIST,MATCH("4189714",VD_ID_LIST,0))&amp;"; "&amp;INDEX(VD_NAME_LIST,MATCH("4189713",VD_ID_LIST,0))</f>
        <v>Водоотведение; Транспортировка</v>
      </c>
      <c r="H121" s="2553"/>
      <c r="I121" s="2553">
        <v>1</v>
      </c>
      <c r="J121" s="2501" t="s">
        <v>264</v>
      </c>
      <c r="K121" s="2185" t="s">
        <v>19</v>
      </c>
      <c r="L121" s="2108"/>
      <c r="M121" s="2108" t="s">
        <v>110</v>
      </c>
      <c r="N121" s="438" t="s">
        <v>28</v>
      </c>
      <c r="O121" s="2185" t="s">
        <v>19</v>
      </c>
      <c r="P121" s="2108"/>
      <c r="Q121" s="2108" t="s">
        <v>110</v>
      </c>
      <c r="R121" s="2632" t="s">
        <v>28</v>
      </c>
      <c r="S121" s="2406" t="s">
        <v>19</v>
      </c>
      <c r="T121" s="2406"/>
      <c r="U121" s="2406" t="s">
        <v>110</v>
      </c>
      <c r="V121" s="1434"/>
      <c r="W121" s="2501"/>
      <c r="Y121" s="1267"/>
      <c r="Z121" s="1267"/>
      <c r="AA121" s="1267"/>
      <c r="AB121" s="1267" t="s">
        <v>265</v>
      </c>
      <c r="AC121" s="1267" t="s">
        <v>266</v>
      </c>
      <c r="AD121" s="1267" t="s">
        <v>267</v>
      </c>
      <c r="AE121" s="1267" t="s">
        <v>268</v>
      </c>
      <c r="AF121" s="1267" t="s">
        <v>269</v>
      </c>
      <c r="AG121" s="1267"/>
      <c r="AH121" s="1267" t="str">
        <f>IF($E$121=0,"",$E$121)</f>
        <v>Тариф на водоотведение</v>
      </c>
      <c r="AI121" s="1267" t="str">
        <f>IF($G$121=0,"",$G$121)</f>
        <v>Водоотведение; Транспортировка</v>
      </c>
      <c r="AJ121" s="1267" t="str">
        <f>IF($J$121=0,"",$J$121)</f>
        <v>Водоотведение</v>
      </c>
      <c r="AK121" s="1267" t="str">
        <f>IF($K$121="нет","без дифференциации",IF($N$121=0,"",$N$121))</f>
        <v>без дифференциации</v>
      </c>
      <c r="AL121" s="1267" t="str">
        <f>IF($O$121="нет","без дифференциации",IF($R$121=0,"",$R$121))</f>
        <v>без дифференциации</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1"/>
      <c r="H122" s="2553"/>
      <c r="I122" s="2553"/>
      <c r="J122" s="2501"/>
      <c r="K122" s="2186"/>
      <c r="L122" s="2108"/>
      <c r="M122" s="2108"/>
      <c r="N122" s="438" t="s">
        <v>28</v>
      </c>
      <c r="O122" s="2186"/>
      <c r="P122" s="2108"/>
      <c r="Q122" s="2108"/>
      <c r="R122" s="2632" t="s">
        <v>28</v>
      </c>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1"/>
      <c r="H123" s="2503"/>
      <c r="I123" s="2503"/>
      <c r="J123" s="2533"/>
      <c r="K123" s="2186"/>
      <c r="L123" s="2503"/>
      <c r="M123" s="2503"/>
      <c r="N123" s="2632" t="s">
        <v>28</v>
      </c>
      <c r="O123" s="2112"/>
      <c r="P123" s="2633"/>
      <c r="Q123" s="2634"/>
      <c r="R123" s="2635" t="s">
        <v>270</v>
      </c>
      <c r="S123" s="2636"/>
      <c r="T123" s="2637"/>
      <c r="U123" s="2638"/>
      <c r="V123" s="2639"/>
      <c r="W123" s="2640"/>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1"/>
      <c r="H124" s="2503"/>
      <c r="I124" s="2503"/>
      <c r="J124" s="2533"/>
      <c r="K124" s="2112"/>
      <c r="L124" s="2641"/>
      <c r="M124" s="2642"/>
      <c r="N124" s="2643" t="s">
        <v>271</v>
      </c>
      <c r="O124" s="2644"/>
      <c r="P124" s="2645"/>
      <c r="Q124" s="2646"/>
      <c r="R124" s="2647"/>
      <c r="S124" s="2648"/>
      <c r="T124" s="2649"/>
      <c r="U124" s="2650"/>
      <c r="V124" s="2651"/>
      <c r="W124" s="2652"/>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3"/>
      <c r="H125" s="2654"/>
      <c r="I125" s="2655"/>
      <c r="J125" s="2656" t="s">
        <v>272</v>
      </c>
      <c r="K125" s="2657"/>
      <c r="L125" s="2658"/>
      <c r="M125" s="2659"/>
      <c r="N125" s="2660"/>
      <c r="O125" s="2661"/>
      <c r="P125" s="2662"/>
      <c r="Q125" s="2663"/>
      <c r="R125" s="2664"/>
      <c r="S125" s="2665"/>
      <c r="T125" s="2666"/>
      <c r="U125" s="2667"/>
      <c r="V125" s="2668"/>
      <c r="W125" s="2669"/>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4AC7E-AF99-4C65-2D5D-AB54976CDBE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1158</v>
      </c>
      <c r="E5" s="2237"/>
      <c r="F5" s="2237"/>
      <c r="G5" s="2237"/>
      <c r="H5" s="2237"/>
      <c r="I5" s="2237"/>
      <c r="J5" s="2237"/>
      <c r="V5" s="505">
        <v>63</v>
      </c>
    </row>
    <row customHeight="1" ht="15.75">
      <c r="C6" s="176"/>
      <c r="D6" s="2176" t="str">
        <f>IF(org=0,"Не определено",org)</f>
        <v>Филиал ПАО "ОГК-2" - Серовская ГРЭС, г. Серов</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89</v>
      </c>
      <c r="E13" s="807" t="s">
        <v>306</v>
      </c>
      <c r="F13" s="807" t="s">
        <v>570</v>
      </c>
      <c r="G13" s="808" t="s">
        <v>307</v>
      </c>
      <c r="H13" s="807" t="s">
        <v>394</v>
      </c>
      <c r="I13" s="808" t="s">
        <v>307</v>
      </c>
      <c r="J13" s="807" t="s">
        <v>394</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1159</v>
      </c>
      <c r="F17" s="521" t="s">
        <v>310</v>
      </c>
      <c r="G17" s="678"/>
      <c r="H17" s="678"/>
      <c r="I17" s="678"/>
      <c r="J17" s="678"/>
      <c r="K17" s="289" t="s">
        <v>1160</v>
      </c>
      <c r="V17" s="505">
        <v>0</v>
      </c>
    </row>
    <row customHeight="1" ht="48.29999999999999">
      <c r="A18" s="505"/>
      <c r="C18" s="526"/>
      <c r="D18" s="521">
        <v>3</v>
      </c>
      <c r="E18" s="279" t="s">
        <v>818</v>
      </c>
      <c r="F18" s="521" t="s">
        <v>310</v>
      </c>
      <c r="G18" s="809" t="s">
        <v>310</v>
      </c>
      <c r="H18" s="810" t="s">
        <v>310</v>
      </c>
      <c r="I18" s="521" t="s">
        <v>310</v>
      </c>
      <c r="J18" s="578" t="s">
        <v>310</v>
      </c>
      <c r="K18" s="289" t="s">
        <v>1161</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575</v>
      </c>
      <c r="G21" s="680"/>
      <c r="H21" s="106"/>
      <c r="I21" s="680"/>
      <c r="J21" s="106"/>
      <c r="K21" s="679"/>
      <c r="V21" s="505">
        <v>46</v>
      </c>
    </row>
    <row customHeight="1" ht="67.5" hidden="1">
      <c r="A22" s="505"/>
      <c r="C22" s="526"/>
      <c r="D22" s="521">
        <v>5</v>
      </c>
      <c r="E22" s="279" t="s">
        <v>1162</v>
      </c>
      <c r="F22" s="521" t="s">
        <v>562</v>
      </c>
      <c r="G22" s="681"/>
      <c r="H22" s="682"/>
      <c r="I22" s="681"/>
      <c r="J22" s="682"/>
      <c r="K22" s="289" t="s">
        <v>1163</v>
      </c>
      <c r="V22" s="505">
        <v>0</v>
      </c>
    </row>
    <row customHeight="1" ht="33.75" hidden="1">
      <c r="C23" s="451"/>
      <c r="D23" s="521">
        <v>6</v>
      </c>
      <c r="E23" s="279" t="s">
        <v>1164</v>
      </c>
      <c r="F23" s="521" t="s">
        <v>1165</v>
      </c>
      <c r="G23" s="681"/>
      <c r="H23" s="681"/>
      <c r="I23" s="681"/>
      <c r="J23" s="681"/>
      <c r="K23" s="289" t="s">
        <v>1166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D9A5A1-0A93-A3FA-C6EE-D86B8BDDA7A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811</v>
      </c>
      <c r="BI1" s="1070"/>
      <c r="BJ1" s="1071" t="s">
        <v>1207</v>
      </c>
      <c r="BK1" s="1070"/>
      <c r="BL1" s="1072" t="s">
        <v>910</v>
      </c>
      <c r="BM1" s="1070"/>
      <c r="BN1" s="1073" t="s">
        <v>1208</v>
      </c>
      <c r="BS1" s="1427"/>
    </row>
    <row customHeight="1" ht="11.25">
      <c r="A2" s="1074" t="s">
        <v>1209</v>
      </c>
      <c r="B2" s="1075">
        <v>2000</v>
      </c>
      <c r="C2" s="1075">
        <v>2022</v>
      </c>
      <c r="D2" s="1075" t="s">
        <v>67</v>
      </c>
      <c r="E2" s="1076" t="s">
        <v>1210</v>
      </c>
      <c r="F2" s="1076" t="s">
        <v>1211</v>
      </c>
      <c r="G2" s="1076" t="s">
        <v>1212</v>
      </c>
      <c r="H2" s="1077" t="s">
        <v>56</v>
      </c>
      <c r="I2" s="1076" t="s">
        <v>110</v>
      </c>
      <c r="J2" s="1076" t="s">
        <v>1213</v>
      </c>
      <c r="K2" s="1078" t="s">
        <v>1214</v>
      </c>
      <c r="L2" s="1079"/>
      <c r="M2" s="1078">
        <v>1</v>
      </c>
      <c r="N2" s="1162" t="s">
        <v>1215</v>
      </c>
      <c r="O2" s="1077" t="s">
        <v>1216</v>
      </c>
      <c r="P2" s="1080" t="s">
        <v>1217</v>
      </c>
      <c r="Q2" s="1081" t="s">
        <v>523</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1232</v>
      </c>
      <c r="BB2" s="1120" t="s">
        <v>1233</v>
      </c>
      <c r="BC2" s="1120" t="s">
        <v>1234</v>
      </c>
      <c r="BE2" s="1120">
        <v>2000</v>
      </c>
      <c r="BF2" s="1120" t="s">
        <v>1235</v>
      </c>
    </row>
    <row customHeight="1" ht="11.25">
      <c r="A3" s="1074" t="s">
        <v>1236</v>
      </c>
      <c r="B3" s="1075">
        <v>2001</v>
      </c>
      <c r="C3" s="1075">
        <v>2023</v>
      </c>
      <c r="D3" s="1075" t="s">
        <v>19</v>
      </c>
      <c r="E3" s="1076" t="s">
        <v>1237</v>
      </c>
      <c r="F3" s="1076" t="s">
        <v>1238</v>
      </c>
      <c r="G3" s="1076" t="s">
        <v>1239</v>
      </c>
      <c r="H3" s="1077" t="s">
        <v>1240</v>
      </c>
      <c r="I3" s="1076" t="s">
        <v>111</v>
      </c>
      <c r="J3" s="1076" t="s">
        <v>560</v>
      </c>
      <c r="K3" s="1078" t="s">
        <v>1241</v>
      </c>
      <c r="L3" s="1079">
        <f>_xlfn.IFERROR(MATCH(K3,OFFER_METHOD,0),0)</f>
        <v>0</v>
      </c>
      <c r="M3" s="1078">
        <v>2</v>
      </c>
      <c r="N3" s="1162" t="s">
        <v>1242</v>
      </c>
      <c r="O3" s="1077" t="s">
        <v>1243</v>
      </c>
      <c r="P3" s="1080" t="s">
        <v>37</v>
      </c>
      <c r="Q3" s="1081" t="s">
        <v>1244</v>
      </c>
      <c r="R3" s="143" t="s">
        <v>1245</v>
      </c>
      <c r="S3" s="143" t="s">
        <v>1246</v>
      </c>
      <c r="T3" s="1082" t="s">
        <v>1247</v>
      </c>
      <c r="U3" s="1079" t="s">
        <v>1248</v>
      </c>
      <c r="V3" s="1083">
        <v>2</v>
      </c>
      <c r="W3" s="1084"/>
      <c r="X3" s="1084" t="s">
        <v>1249</v>
      </c>
      <c r="Y3" s="1075" t="s">
        <v>1223</v>
      </c>
      <c r="Z3" s="1085"/>
      <c r="AA3" s="1075" t="s">
        <v>1250</v>
      </c>
      <c r="AB3" s="1086" t="s">
        <v>1250</v>
      </c>
      <c r="AC3" s="1075" t="s">
        <v>1251</v>
      </c>
      <c r="AD3" s="1086" t="s">
        <v>1251</v>
      </c>
      <c r="AF3" s="1077" t="s">
        <v>1248</v>
      </c>
      <c r="AH3" s="1076" t="s">
        <v>1252</v>
      </c>
      <c r="AI3" s="1076" t="s">
        <v>1253</v>
      </c>
      <c r="AK3" s="1076" t="s">
        <v>1254</v>
      </c>
      <c r="AM3" s="1076" t="s">
        <v>1255</v>
      </c>
      <c r="AP3" s="1087" t="s">
        <v>1256</v>
      </c>
      <c r="AQ3" s="1088" t="s">
        <v>1256</v>
      </c>
      <c r="AS3" s="1075" t="s">
        <v>1257</v>
      </c>
      <c r="AU3" s="1120" t="s">
        <v>1258</v>
      </c>
      <c r="AW3" s="1120" t="s">
        <v>1259</v>
      </c>
      <c r="AX3" s="1120" t="s">
        <v>1259</v>
      </c>
      <c r="AZ3" s="1120" t="s">
        <v>1260</v>
      </c>
      <c r="BB3" s="1120" t="s">
        <v>1261</v>
      </c>
      <c r="BC3" s="1120" t="s">
        <v>1234</v>
      </c>
      <c r="BE3" s="1120">
        <v>2001</v>
      </c>
      <c r="BF3" s="1120" t="s">
        <v>1262</v>
      </c>
      <c r="BH3" s="1067" t="s">
        <v>1263</v>
      </c>
      <c r="BJ3" s="1067" t="s">
        <v>1264</v>
      </c>
      <c r="BL3" s="1067" t="s">
        <v>1265</v>
      </c>
      <c r="BN3" s="1067" t="s">
        <v>1266</v>
      </c>
      <c r="BR3" s="1067" t="s">
        <v>1267</v>
      </c>
      <c r="BS3" s="1428"/>
      <c r="BT3" s="1070"/>
      <c r="BU3" s="1067" t="s">
        <v>1268</v>
      </c>
      <c r="BV3" s="1070"/>
      <c r="BW3" s="1690"/>
      <c r="BX3" s="1692" t="s">
        <v>1269</v>
      </c>
      <c r="CA3" s="1067" t="s">
        <v>1270</v>
      </c>
    </row>
    <row customHeight="1" ht="11.25">
      <c r="A4" s="1074" t="s">
        <v>1271</v>
      </c>
      <c r="B4" s="1075">
        <v>2002</v>
      </c>
      <c r="C4" s="1075">
        <v>2024</v>
      </c>
      <c r="E4" s="1076" t="s">
        <v>1272</v>
      </c>
      <c r="F4" s="1076" t="s">
        <v>1273</v>
      </c>
      <c r="H4" s="1077" t="s">
        <v>1274</v>
      </c>
      <c r="I4" s="1076" t="s">
        <v>91</v>
      </c>
      <c r="J4" s="1076" t="s">
        <v>1275</v>
      </c>
      <c r="K4" s="1078" t="s">
        <v>1276</v>
      </c>
      <c r="L4" s="1079">
        <f>_xlfn.IFERROR(MATCH(K4,OFFER_METHOD,0),0)</f>
        <v>0</v>
      </c>
      <c r="M4" s="1078">
        <v>3</v>
      </c>
      <c r="N4" s="1162" t="s">
        <v>1277</v>
      </c>
      <c r="O4" s="1076" t="s">
        <v>1278</v>
      </c>
      <c r="Q4" s="1081" t="s">
        <v>1279</v>
      </c>
      <c r="R4" s="143" t="s">
        <v>1280</v>
      </c>
      <c r="S4" s="143" t="s">
        <v>1281</v>
      </c>
      <c r="T4" s="1082" t="s">
        <v>1282</v>
      </c>
      <c r="U4" s="1079" t="s">
        <v>1283</v>
      </c>
      <c r="V4" s="1083">
        <v>3</v>
      </c>
      <c r="W4" s="1084"/>
      <c r="X4" s="1084" t="s">
        <v>1284</v>
      </c>
      <c r="Y4" s="1075" t="s">
        <v>1223</v>
      </c>
      <c r="Z4" s="1091"/>
      <c r="AC4" s="1075" t="s">
        <v>1285</v>
      </c>
      <c r="AD4" s="1086" t="s">
        <v>1285</v>
      </c>
      <c r="AF4" s="1077" t="s">
        <v>1283</v>
      </c>
      <c r="AH4" s="1077" t="s">
        <v>1286</v>
      </c>
      <c r="AK4" s="1076" t="s">
        <v>1287</v>
      </c>
      <c r="AM4" s="1076" t="s">
        <v>1288</v>
      </c>
      <c r="AP4" s="1087" t="s">
        <v>1249</v>
      </c>
      <c r="AQ4" s="1088" t="s">
        <v>1249</v>
      </c>
      <c r="AS4" s="1075" t="s">
        <v>1289</v>
      </c>
      <c r="AU4" s="1120" t="s">
        <v>1290</v>
      </c>
      <c r="AW4" s="1120" t="s">
        <v>1291</v>
      </c>
      <c r="AX4" s="1120" t="s">
        <v>1291</v>
      </c>
      <c r="AZ4" s="1120" t="s">
        <v>1292</v>
      </c>
      <c r="BB4" s="1120" t="s">
        <v>1293</v>
      </c>
      <c r="BC4" s="1120" t="s">
        <v>1294</v>
      </c>
      <c r="BE4" s="1120">
        <v>2002</v>
      </c>
      <c r="BF4" s="1120" t="s">
        <v>1295</v>
      </c>
      <c r="BH4" s="1068" t="s">
        <v>1296</v>
      </c>
      <c r="BJ4" s="1068" t="s">
        <v>1296</v>
      </c>
      <c r="BL4" s="1068" t="s">
        <v>1296</v>
      </c>
      <c r="BN4" s="1068" t="s">
        <v>1296</v>
      </c>
      <c r="BQ4" s="1432" t="s">
        <v>1297</v>
      </c>
      <c r="BR4" s="1159" t="s">
        <v>1298</v>
      </c>
      <c r="BS4" s="274"/>
      <c r="BT4" s="1432" t="s">
        <v>1299</v>
      </c>
      <c r="BU4" s="1159" t="s">
        <v>1300</v>
      </c>
      <c r="BV4" s="1070"/>
      <c r="BW4" s="1697" t="s">
        <v>1301</v>
      </c>
      <c r="BX4" s="1691" t="s">
        <v>1302</v>
      </c>
      <c r="BZ4" s="1432" t="s">
        <v>1303</v>
      </c>
      <c r="CA4" s="1159" t="s">
        <v>1304</v>
      </c>
    </row>
    <row customHeight="1" ht="11.25">
      <c r="A5" s="1074" t="s">
        <v>1305</v>
      </c>
      <c r="B5" s="1075">
        <v>2003</v>
      </c>
      <c r="C5" s="1075">
        <v>2025</v>
      </c>
      <c r="E5" s="1076" t="s">
        <v>1306</v>
      </c>
      <c r="F5" s="1076" t="s">
        <v>1307</v>
      </c>
      <c r="H5" s="1077" t="s">
        <v>1308</v>
      </c>
      <c r="I5" s="1076" t="s">
        <v>92</v>
      </c>
      <c r="K5" s="1078" t="s">
        <v>1309</v>
      </c>
      <c r="L5" s="1079">
        <f>_xlfn.IFERROR(MATCH(K5,OFFER_METHOD,0),0)</f>
        <v>0</v>
      </c>
      <c r="M5" s="1078">
        <v>4</v>
      </c>
      <c r="N5" s="1092" t="s">
        <v>1310</v>
      </c>
      <c r="O5" s="1076" t="s">
        <v>1311</v>
      </c>
      <c r="Q5" s="1081" t="s">
        <v>1312</v>
      </c>
      <c r="R5" s="143" t="s">
        <v>1313</v>
      </c>
      <c r="T5" s="1077" t="s">
        <v>1314</v>
      </c>
      <c r="U5" s="1079" t="s">
        <v>1315</v>
      </c>
      <c r="V5" s="1083">
        <v>4</v>
      </c>
      <c r="W5" s="1084"/>
      <c r="X5" s="1084" t="s">
        <v>167</v>
      </c>
      <c r="Y5" s="1075" t="s">
        <v>1316</v>
      </c>
      <c r="Z5" s="1091">
        <v>1</v>
      </c>
      <c r="AF5" s="1077" t="s">
        <v>1317</v>
      </c>
      <c r="AH5" s="1076" t="s">
        <v>1318</v>
      </c>
      <c r="AK5" s="1076" t="s">
        <v>1319</v>
      </c>
      <c r="AM5" s="1076" t="s">
        <v>1320</v>
      </c>
      <c r="AP5" s="1087" t="s">
        <v>167</v>
      </c>
      <c r="AQ5" s="1088" t="s">
        <v>167</v>
      </c>
      <c r="AU5" s="1120" t="s">
        <v>1321</v>
      </c>
      <c r="AW5" s="1120" t="s">
        <v>1322</v>
      </c>
      <c r="AX5" s="1120" t="s">
        <v>1322</v>
      </c>
      <c r="AZ5" s="1120" t="s">
        <v>1323</v>
      </c>
      <c r="BB5" s="1120" t="s">
        <v>1324</v>
      </c>
      <c r="BC5" s="1120" t="s">
        <v>1325</v>
      </c>
      <c r="BE5" s="1120">
        <v>2003</v>
      </c>
      <c r="BF5" s="1120" t="s">
        <v>1326</v>
      </c>
      <c r="BH5" s="1068" t="s">
        <v>1327</v>
      </c>
      <c r="BJ5" s="1068" t="s">
        <v>1327</v>
      </c>
      <c r="BL5" s="1068" t="s">
        <v>1327</v>
      </c>
      <c r="BN5" s="1068" t="s">
        <v>1328</v>
      </c>
      <c r="BQ5" s="1281">
        <v>4213775</v>
      </c>
      <c r="BR5" s="1068" t="s">
        <v>1222</v>
      </c>
      <c r="BS5" s="1429"/>
      <c r="BT5" s="1281">
        <v>64236871</v>
      </c>
      <c r="BU5" s="1068" t="s">
        <v>228</v>
      </c>
      <c r="BV5" s="1070"/>
      <c r="BW5" s="1695">
        <v>4213767</v>
      </c>
      <c r="BX5" s="1693" t="s">
        <v>1329</v>
      </c>
      <c r="BZ5" s="1281">
        <v>64237509</v>
      </c>
      <c r="CA5" s="1295" t="s">
        <v>1330</v>
      </c>
    </row>
    <row customHeight="1" ht="11.25">
      <c r="A6" s="1074" t="s">
        <v>1331</v>
      </c>
      <c r="B6" s="1075">
        <v>2004</v>
      </c>
      <c r="C6" s="1075">
        <v>2026</v>
      </c>
      <c r="E6" s="1076" t="s">
        <v>1332</v>
      </c>
      <c r="F6" s="1093"/>
      <c r="H6" s="1077" t="s">
        <v>1333</v>
      </c>
      <c r="I6" s="1076" t="s">
        <v>112</v>
      </c>
      <c r="J6" s="1067" t="s">
        <v>1334</v>
      </c>
      <c r="L6" s="1079">
        <f>SUM(kind_of_control_method_filter)</f>
        <v>0</v>
      </c>
      <c r="N6" s="1092" t="s">
        <v>1335</v>
      </c>
      <c r="O6" s="1076" t="s">
        <v>1336</v>
      </c>
      <c r="R6" s="143" t="s">
        <v>523</v>
      </c>
      <c r="T6" s="1077" t="s">
        <v>1337</v>
      </c>
      <c r="U6" s="1079" t="s">
        <v>1317</v>
      </c>
      <c r="V6" s="1083">
        <v>5</v>
      </c>
      <c r="W6" s="1084"/>
      <c r="X6" s="1075" t="s">
        <v>173</v>
      </c>
      <c r="Y6" s="1075" t="s">
        <v>1338</v>
      </c>
      <c r="Z6" s="1091"/>
      <c r="AA6" s="1094"/>
      <c r="AH6" s="1076" t="s">
        <v>1339</v>
      </c>
      <c r="AK6" s="1076" t="s">
        <v>1340</v>
      </c>
      <c r="AM6" s="1076" t="s">
        <v>1341</v>
      </c>
      <c r="AP6" s="1087" t="s">
        <v>173</v>
      </c>
      <c r="AQ6" s="1088" t="s">
        <v>173</v>
      </c>
      <c r="AU6" s="1120" t="s">
        <v>1342</v>
      </c>
      <c r="AW6" s="1120" t="s">
        <v>1343</v>
      </c>
      <c r="AX6" s="1120" t="s">
        <v>1343</v>
      </c>
      <c r="BB6" s="1120" t="s">
        <v>1344</v>
      </c>
      <c r="BC6" s="1120" t="s">
        <v>1325</v>
      </c>
      <c r="BE6" s="1120">
        <v>2004</v>
      </c>
      <c r="BF6" s="1120" t="s">
        <v>1345</v>
      </c>
      <c r="BH6" s="1068" t="s">
        <v>1346</v>
      </c>
      <c r="BJ6" s="1068" t="s">
        <v>1347</v>
      </c>
      <c r="BL6" s="1068" t="s">
        <v>1347</v>
      </c>
      <c r="BN6" s="1068" t="s">
        <v>1348</v>
      </c>
      <c r="BQ6" s="1281">
        <v>4213784</v>
      </c>
      <c r="BR6" s="1295" t="s">
        <v>1256</v>
      </c>
      <c r="BS6" s="1430"/>
      <c r="BT6" s="1281">
        <v>64236872</v>
      </c>
      <c r="BU6" s="1068" t="s">
        <v>233</v>
      </c>
      <c r="BV6" s="1070"/>
      <c r="BW6" s="1695">
        <v>4213768</v>
      </c>
      <c r="BX6" s="1693" t="s">
        <v>253</v>
      </c>
      <c r="BZ6" s="1281">
        <v>64237510</v>
      </c>
      <c r="CA6" s="1068" t="s">
        <v>1349</v>
      </c>
    </row>
    <row customHeight="1" ht="11.25">
      <c r="A7" s="1074" t="s">
        <v>1350</v>
      </c>
      <c r="B7" s="1075">
        <v>2005</v>
      </c>
      <c r="E7" s="1076" t="s">
        <v>1351</v>
      </c>
      <c r="F7" s="1093"/>
      <c r="H7" s="1077" t="s">
        <v>1352</v>
      </c>
      <c r="I7" s="1076" t="s">
        <v>93</v>
      </c>
      <c r="J7" s="1076" t="s">
        <v>1353</v>
      </c>
      <c r="N7" s="1096" t="s">
        <v>1354</v>
      </c>
      <c r="O7" s="1076" t="s">
        <v>1355</v>
      </c>
      <c r="U7" s="1079" t="s">
        <v>19</v>
      </c>
      <c r="V7" s="370" t="s">
        <v>93</v>
      </c>
      <c r="W7" s="1084"/>
      <c r="X7" s="1075" t="s">
        <v>179</v>
      </c>
      <c r="Y7" s="1075" t="s">
        <v>1316</v>
      </c>
      <c r="Z7" s="1091"/>
      <c r="AA7" s="1094"/>
      <c r="AH7" s="1076" t="s">
        <v>1356</v>
      </c>
      <c r="AK7" s="1076" t="s">
        <v>1357</v>
      </c>
      <c r="AM7" s="1076" t="s">
        <v>1358</v>
      </c>
      <c r="AP7" s="1087" t="s">
        <v>179</v>
      </c>
      <c r="AQ7" s="1088" t="s">
        <v>179</v>
      </c>
      <c r="AU7" s="1120" t="s">
        <v>1359</v>
      </c>
      <c r="AW7" s="1120" t="s">
        <v>1360</v>
      </c>
      <c r="AX7" s="1120" t="s">
        <v>1360</v>
      </c>
      <c r="AZ7" s="1067" t="s">
        <v>1361</v>
      </c>
      <c r="BB7" s="1120" t="s">
        <v>1362</v>
      </c>
      <c r="BC7" s="1120" t="s">
        <v>1325</v>
      </c>
      <c r="BE7" s="1120">
        <v>2005</v>
      </c>
      <c r="BF7" s="1120" t="s">
        <v>1363</v>
      </c>
      <c r="BH7" s="1068" t="s">
        <v>1364</v>
      </c>
      <c r="BJ7" s="1068" t="s">
        <v>1346</v>
      </c>
      <c r="BL7" s="1068" t="s">
        <v>1346</v>
      </c>
      <c r="BN7" s="1068" t="s">
        <v>1365</v>
      </c>
      <c r="BQ7" s="1281">
        <v>4213781</v>
      </c>
      <c r="BR7" s="1068" t="s">
        <v>1249</v>
      </c>
      <c r="BS7" s="1429"/>
      <c r="BT7" s="1281">
        <v>64236873</v>
      </c>
      <c r="BU7" s="1068" t="s">
        <v>238</v>
      </c>
      <c r="BV7" s="1070"/>
      <c r="BW7" s="1695">
        <v>4213769</v>
      </c>
      <c r="BX7" s="1693" t="s">
        <v>1366</v>
      </c>
      <c r="BZ7" s="1281">
        <v>64237511</v>
      </c>
      <c r="CA7" s="1068" t="s">
        <v>273</v>
      </c>
    </row>
    <row customHeight="1" ht="11.25">
      <c r="A8" s="1074" t="s">
        <v>1367</v>
      </c>
      <c r="B8" s="1075">
        <v>2006</v>
      </c>
      <c r="E8" s="1076" t="s">
        <v>1368</v>
      </c>
      <c r="F8" s="1093"/>
      <c r="H8" s="1077" t="s">
        <v>1369</v>
      </c>
      <c r="I8" s="1076" t="s">
        <v>94</v>
      </c>
      <c r="J8" s="1076" t="s">
        <v>1370</v>
      </c>
      <c r="N8" s="1163" t="s">
        <v>1371</v>
      </c>
      <c r="O8" s="1076" t="s">
        <v>1372</v>
      </c>
      <c r="V8" s="370" t="s">
        <v>94</v>
      </c>
      <c r="W8" s="1084"/>
      <c r="X8" s="1075" t="s">
        <v>185</v>
      </c>
      <c r="Y8" s="1075" t="s">
        <v>1316</v>
      </c>
      <c r="Z8" s="1091"/>
      <c r="AA8" s="1094"/>
      <c r="AK8" s="1076" t="s">
        <v>1373</v>
      </c>
      <c r="AP8" s="1087" t="s">
        <v>185</v>
      </c>
      <c r="AQ8" s="1088" t="s">
        <v>185</v>
      </c>
      <c r="AU8" s="1120" t="s">
        <v>1374</v>
      </c>
      <c r="AW8" s="1120" t="s">
        <v>1375</v>
      </c>
      <c r="AX8" s="1120" t="s">
        <v>1375</v>
      </c>
      <c r="AZ8" s="1120" t="s">
        <v>1376</v>
      </c>
      <c r="BB8" s="1120" t="s">
        <v>1377</v>
      </c>
      <c r="BC8" s="1120" t="s">
        <v>1325</v>
      </c>
      <c r="BE8" s="1120">
        <v>2006</v>
      </c>
      <c r="BF8" s="1120" t="s">
        <v>1378</v>
      </c>
      <c r="BH8" s="1068" t="s">
        <v>1379</v>
      </c>
      <c r="BJ8" s="1068" t="s">
        <v>1380</v>
      </c>
      <c r="BL8" s="1068" t="s">
        <v>1380</v>
      </c>
      <c r="BN8" s="1068" t="s">
        <v>1381</v>
      </c>
      <c r="BQ8" s="1281">
        <v>4213776</v>
      </c>
      <c r="BR8" s="1068" t="s">
        <v>167</v>
      </c>
      <c r="BS8" s="1429"/>
      <c r="BT8" s="1281">
        <v>64236874</v>
      </c>
      <c r="BU8" s="1295" t="s">
        <v>1382</v>
      </c>
      <c r="BV8" s="1070"/>
      <c r="BW8" s="1695">
        <v>4213770</v>
      </c>
      <c r="BX8" s="1696" t="s">
        <v>1383</v>
      </c>
      <c r="BZ8" s="1281">
        <v>64237512</v>
      </c>
      <c r="CA8" s="1068" t="s">
        <v>263</v>
      </c>
    </row>
    <row customHeight="1" ht="11.25">
      <c r="A9" s="1074" t="s">
        <v>1384</v>
      </c>
      <c r="B9" s="1075">
        <v>2007</v>
      </c>
      <c r="E9" s="1076" t="s">
        <v>1385</v>
      </c>
      <c r="F9" s="1093"/>
      <c r="G9" s="1067" t="s">
        <v>1386</v>
      </c>
      <c r="H9" s="1067" t="s">
        <v>1387</v>
      </c>
      <c r="I9" s="1076" t="s">
        <v>113</v>
      </c>
      <c r="O9" s="1076" t="s">
        <v>1388</v>
      </c>
      <c r="V9" s="370" t="s">
        <v>113</v>
      </c>
      <c r="W9" s="1084"/>
      <c r="X9" s="1075" t="s">
        <v>191</v>
      </c>
      <c r="Y9" s="1075" t="s">
        <v>1223</v>
      </c>
      <c r="Z9" s="1091">
        <v>1</v>
      </c>
      <c r="AA9" s="1094"/>
      <c r="AK9" s="1076" t="s">
        <v>1389</v>
      </c>
      <c r="AP9" s="1087" t="s">
        <v>1390</v>
      </c>
      <c r="AQ9" s="1088" t="s">
        <v>1390</v>
      </c>
      <c r="AW9" s="1120" t="s">
        <v>1391</v>
      </c>
      <c r="AX9" s="1120" t="s">
        <v>1391</v>
      </c>
      <c r="AZ9" s="1120" t="s">
        <v>1392</v>
      </c>
      <c r="BB9" s="1120" t="s">
        <v>1393</v>
      </c>
      <c r="BC9" s="1120" t="s">
        <v>1325</v>
      </c>
      <c r="BE9" s="1120">
        <v>2007</v>
      </c>
      <c r="BF9" s="1120" t="s">
        <v>1394</v>
      </c>
      <c r="BH9" s="1068" t="s">
        <v>1395</v>
      </c>
      <c r="BJ9" s="1068" t="s">
        <v>1396</v>
      </c>
      <c r="BL9" s="1068" t="s">
        <v>1396</v>
      </c>
      <c r="BN9" s="1068" t="s">
        <v>1397</v>
      </c>
      <c r="BQ9" s="1281">
        <v>4213777</v>
      </c>
      <c r="BR9" s="1068" t="s">
        <v>173</v>
      </c>
      <c r="BS9" s="1429"/>
      <c r="BT9" s="1281">
        <v>64236875</v>
      </c>
      <c r="BU9" s="1068" t="s">
        <v>243</v>
      </c>
      <c r="BV9" s="1070"/>
      <c r="BW9" s="1690"/>
      <c r="BX9" s="1690"/>
    </row>
    <row customHeight="1" ht="11.25">
      <c r="A10" s="1074" t="s">
        <v>1398</v>
      </c>
      <c r="B10" s="1075">
        <v>2008</v>
      </c>
      <c r="E10" s="1076" t="s">
        <v>1399</v>
      </c>
      <c r="F10" s="1093"/>
      <c r="G10" s="1076" t="s">
        <v>1400</v>
      </c>
      <c r="H10" s="1076" t="s">
        <v>1401</v>
      </c>
      <c r="I10" s="1076" t="s">
        <v>149</v>
      </c>
      <c r="J10" s="1067" t="s">
        <v>1402</v>
      </c>
      <c r="K10" s="1067" t="s">
        <v>1403</v>
      </c>
      <c r="O10" s="1076" t="s">
        <v>1404</v>
      </c>
      <c r="V10" s="371" t="s">
        <v>149</v>
      </c>
      <c r="W10" s="1097"/>
      <c r="X10" s="1097" t="s">
        <v>1405</v>
      </c>
      <c r="Y10" s="1098" t="s">
        <v>1406</v>
      </c>
      <c r="Z10" s="1091"/>
      <c r="AP10" s="1087" t="s">
        <v>1405</v>
      </c>
      <c r="AQ10" s="1088" t="s">
        <v>1405</v>
      </c>
      <c r="AW10" s="1120" t="s">
        <v>1407</v>
      </c>
      <c r="AX10" s="1120" t="s">
        <v>1407</v>
      </c>
      <c r="AZ10" s="1120" t="s">
        <v>1408</v>
      </c>
      <c r="BB10" s="1120" t="s">
        <v>1409</v>
      </c>
      <c r="BC10" s="1120" t="s">
        <v>1325</v>
      </c>
      <c r="BE10" s="1120">
        <v>2008</v>
      </c>
      <c r="BF10" s="1120" t="s">
        <v>1410</v>
      </c>
      <c r="BH10" s="1068" t="s">
        <v>1411</v>
      </c>
      <c r="BJ10" s="1068" t="s">
        <v>1412</v>
      </c>
      <c r="BL10" s="1068" t="s">
        <v>1412</v>
      </c>
      <c r="BN10" s="1068" t="s">
        <v>1413</v>
      </c>
      <c r="BQ10" s="1281">
        <v>4213778</v>
      </c>
      <c r="BR10" s="1068" t="s">
        <v>179</v>
      </c>
      <c r="BS10" s="1429"/>
      <c r="BT10" s="1281">
        <v>64236876</v>
      </c>
      <c r="BU10" s="1068" t="s">
        <v>223</v>
      </c>
      <c r="BV10" s="1070"/>
      <c r="BW10" s="1690"/>
      <c r="BX10" s="1690"/>
    </row>
    <row customHeight="1" ht="11.25">
      <c r="A11" s="1074" t="s">
        <v>1414</v>
      </c>
      <c r="B11" s="1075">
        <v>2009</v>
      </c>
      <c r="E11" s="1076" t="s">
        <v>1415</v>
      </c>
      <c r="F11" s="1093"/>
      <c r="G11" s="1076" t="s">
        <v>1416</v>
      </c>
      <c r="H11" s="1076" t="s">
        <v>1417</v>
      </c>
      <c r="I11" s="1076" t="s">
        <v>150</v>
      </c>
      <c r="J11" s="1077" t="s">
        <v>1418</v>
      </c>
      <c r="K11" s="1099" t="s">
        <v>1419</v>
      </c>
      <c r="O11" s="1077" t="s">
        <v>1420</v>
      </c>
      <c r="V11" s="370" t="s">
        <v>150</v>
      </c>
      <c r="W11" s="275"/>
      <c r="X11" s="1084" t="s">
        <v>1390</v>
      </c>
      <c r="Y11" s="1075" t="s">
        <v>1421</v>
      </c>
      <c r="Z11" s="1091"/>
      <c r="AP11" s="1087" t="s">
        <v>191</v>
      </c>
      <c r="AQ11" s="1089" t="s">
        <v>191</v>
      </c>
      <c r="AW11" s="1120" t="s">
        <v>1422</v>
      </c>
      <c r="AX11" s="1120" t="s">
        <v>1422</v>
      </c>
      <c r="AZ11" s="1120" t="s">
        <v>1423</v>
      </c>
      <c r="BB11" s="1120" t="s">
        <v>1424</v>
      </c>
      <c r="BC11" s="1120" t="s">
        <v>1325</v>
      </c>
      <c r="BE11" s="1120">
        <v>2009</v>
      </c>
      <c r="BF11" s="1120" t="s">
        <v>1425</v>
      </c>
      <c r="BH11" s="1068" t="s">
        <v>1426</v>
      </c>
      <c r="BJ11" s="1068" t="s">
        <v>1395</v>
      </c>
      <c r="BL11" s="1068" t="s">
        <v>1395</v>
      </c>
      <c r="BN11" s="1068" t="s">
        <v>1427</v>
      </c>
      <c r="BQ11" s="1281">
        <v>4213780</v>
      </c>
      <c r="BR11" s="1068" t="s">
        <v>185</v>
      </c>
      <c r="BS11" s="1429"/>
      <c r="BW11" s="1690"/>
      <c r="BX11" s="1690"/>
    </row>
    <row customHeight="1" ht="11.25">
      <c r="A12" s="1074" t="s">
        <v>1428</v>
      </c>
      <c r="B12" s="1075">
        <v>2010</v>
      </c>
      <c r="E12" s="1076" t="s">
        <v>1429</v>
      </c>
      <c r="F12" s="1093"/>
      <c r="G12" s="1076" t="s">
        <v>1417</v>
      </c>
      <c r="I12" s="1076" t="s">
        <v>151</v>
      </c>
      <c r="J12" s="1077" t="s">
        <v>1430</v>
      </c>
      <c r="K12" s="1099" t="s">
        <v>1431</v>
      </c>
      <c r="O12" s="1077" t="s">
        <v>523</v>
      </c>
      <c r="V12" s="370" t="s">
        <v>151</v>
      </c>
      <c r="W12" s="1089"/>
      <c r="X12" s="1084" t="s">
        <v>1432</v>
      </c>
      <c r="Y12" s="1075" t="s">
        <v>1223</v>
      </c>
      <c r="AP12" s="1087"/>
      <c r="AW12" s="1120" t="s">
        <v>150</v>
      </c>
      <c r="AX12" s="1120" t="s">
        <v>150</v>
      </c>
      <c r="AZ12" s="1120" t="s">
        <v>1433</v>
      </c>
      <c r="BB12" s="1120" t="s">
        <v>1434</v>
      </c>
      <c r="BC12" s="1120" t="s">
        <v>1325</v>
      </c>
      <c r="BE12" s="1120">
        <v>2010</v>
      </c>
      <c r="BF12" s="1120" t="s">
        <v>1435</v>
      </c>
      <c r="BH12" s="1068" t="s">
        <v>1436</v>
      </c>
      <c r="BJ12" s="1068" t="s">
        <v>1437</v>
      </c>
      <c r="BL12" s="1068" t="s">
        <v>1437</v>
      </c>
      <c r="BN12" s="1068" t="s">
        <v>1438</v>
      </c>
      <c r="BQ12" s="1281">
        <v>4213779</v>
      </c>
      <c r="BR12" s="1068" t="s">
        <v>1390</v>
      </c>
      <c r="BS12" s="1429"/>
      <c r="BT12" s="1070"/>
      <c r="BU12" s="1070"/>
      <c r="BV12" s="1070"/>
      <c r="BW12" s="1690"/>
      <c r="BX12" s="1690"/>
    </row>
    <row customHeight="1" ht="11.25">
      <c r="A13" s="1074" t="s">
        <v>1439</v>
      </c>
      <c r="B13" s="1075">
        <v>2011</v>
      </c>
      <c r="E13" s="1076" t="s">
        <v>1440</v>
      </c>
      <c r="F13" s="1093"/>
      <c r="I13" s="1076" t="s">
        <v>152</v>
      </c>
      <c r="K13" s="1099" t="s">
        <v>1389</v>
      </c>
      <c r="V13" s="370" t="s">
        <v>152</v>
      </c>
      <c r="W13" s="1089"/>
      <c r="X13" s="1089"/>
      <c r="Y13" s="1089"/>
      <c r="AW13" s="1120" t="s">
        <v>151</v>
      </c>
      <c r="AX13" s="1120" t="s">
        <v>151</v>
      </c>
      <c r="BB13" s="1120" t="s">
        <v>1441</v>
      </c>
      <c r="BC13" s="1120" t="s">
        <v>1442</v>
      </c>
      <c r="BE13" s="1120">
        <v>2011</v>
      </c>
      <c r="BF13" s="1120" t="s">
        <v>1443</v>
      </c>
      <c r="BH13" s="1068" t="s">
        <v>1444</v>
      </c>
      <c r="BJ13" s="1068" t="s">
        <v>1426</v>
      </c>
      <c r="BL13" s="1068" t="s">
        <v>1426</v>
      </c>
      <c r="BN13" s="1068" t="s">
        <v>1445</v>
      </c>
      <c r="BQ13" s="1281">
        <v>4213783</v>
      </c>
      <c r="BR13" s="1068" t="s">
        <v>1405</v>
      </c>
      <c r="BS13" s="1429"/>
      <c r="BT13" s="1070"/>
      <c r="BU13" s="1070"/>
      <c r="BV13" s="1070"/>
      <c r="BW13" s="1694"/>
      <c r="BX13" s="1690"/>
    </row>
    <row customHeight="1" ht="11.25">
      <c r="A14" s="1074" t="s">
        <v>1446</v>
      </c>
      <c r="B14" s="1075">
        <v>2012</v>
      </c>
      <c r="I14" s="1076" t="s">
        <v>153</v>
      </c>
      <c r="J14" s="1067" t="s">
        <v>1447</v>
      </c>
      <c r="N14" s="1067" t="s">
        <v>1448</v>
      </c>
      <c r="V14" s="1083">
        <v>13</v>
      </c>
      <c r="W14" s="1084"/>
      <c r="X14" s="1084" t="s">
        <v>1256</v>
      </c>
      <c r="Y14" s="1075" t="s">
        <v>1223</v>
      </c>
      <c r="AW14" s="1120" t="s">
        <v>152</v>
      </c>
      <c r="AX14" s="1120" t="s">
        <v>152</v>
      </c>
      <c r="AZ14" s="1067" t="s">
        <v>1449</v>
      </c>
      <c r="BB14" s="1120" t="s">
        <v>1450</v>
      </c>
      <c r="BC14" s="1120" t="s">
        <v>1442</v>
      </c>
      <c r="BE14" s="1120">
        <v>2012</v>
      </c>
      <c r="BH14" s="1068" t="s">
        <v>1365</v>
      </c>
      <c r="BJ14" s="1217" t="s">
        <v>1451</v>
      </c>
      <c r="BL14" s="1217" t="s">
        <v>1451</v>
      </c>
      <c r="BN14" s="1068" t="s">
        <v>1452</v>
      </c>
      <c r="BQ14" s="1281">
        <v>4213782</v>
      </c>
      <c r="BR14" s="1068" t="s">
        <v>191</v>
      </c>
      <c r="BS14" s="1429"/>
      <c r="BT14" s="1070"/>
      <c r="BU14" s="1070"/>
      <c r="BV14" s="1070"/>
      <c r="BW14" s="1694"/>
      <c r="BX14" s="1690"/>
    </row>
    <row customHeight="1" ht="19.5">
      <c r="A15" s="1074" t="s">
        <v>1453</v>
      </c>
      <c r="B15" s="1075">
        <v>2013</v>
      </c>
      <c r="E15" s="1698" t="s">
        <v>1454</v>
      </c>
      <c r="G15" s="1067" t="s">
        <v>1455</v>
      </c>
      <c r="H15" s="1067" t="s">
        <v>1456</v>
      </c>
      <c r="I15" s="1078" t="s">
        <v>154</v>
      </c>
      <c r="J15" s="1089" t="s">
        <v>587</v>
      </c>
      <c r="N15" s="1158" t="s">
        <v>1457</v>
      </c>
      <c r="X15" s="1087"/>
      <c r="AW15" s="1120" t="s">
        <v>153</v>
      </c>
      <c r="AX15" s="1120" t="s">
        <v>153</v>
      </c>
      <c r="AZ15" s="1120" t="s">
        <v>1376</v>
      </c>
      <c r="BB15" s="1120" t="s">
        <v>1458</v>
      </c>
      <c r="BC15" s="1120" t="s">
        <v>1442</v>
      </c>
      <c r="BE15" s="1120">
        <v>2013</v>
      </c>
      <c r="BH15" s="1068" t="s">
        <v>1381</v>
      </c>
      <c r="BJ15" s="1217" t="s">
        <v>1459</v>
      </c>
      <c r="BL15" s="1217" t="s">
        <v>1459</v>
      </c>
      <c r="BN15" s="1068" t="s">
        <v>1460</v>
      </c>
      <c r="BR15" s="1070"/>
      <c r="BS15" s="1431"/>
      <c r="BT15" s="1070"/>
      <c r="BU15" s="1070"/>
      <c r="BV15" s="1070"/>
      <c r="BW15" s="1694"/>
      <c r="BX15" s="1690"/>
    </row>
    <row customHeight="1" ht="21">
      <c r="A16" s="1870" t="s">
        <v>1461</v>
      </c>
      <c r="B16" s="1075">
        <v>2014</v>
      </c>
      <c r="E16" s="1699" t="s">
        <v>1462</v>
      </c>
      <c r="G16" s="1076" t="s">
        <v>1463</v>
      </c>
      <c r="H16" s="1076" t="s">
        <v>1464</v>
      </c>
      <c r="I16" s="1078" t="s">
        <v>1465</v>
      </c>
      <c r="J16" s="1089" t="s">
        <v>560</v>
      </c>
      <c r="N16" s="1158" t="s">
        <v>1466</v>
      </c>
      <c r="AW16" s="1120" t="s">
        <v>154</v>
      </c>
      <c r="AX16" s="1120" t="s">
        <v>154</v>
      </c>
      <c r="AZ16" s="1120" t="s">
        <v>1392</v>
      </c>
      <c r="BB16" s="1120" t="s">
        <v>1467</v>
      </c>
      <c r="BC16" s="1120" t="s">
        <v>1442</v>
      </c>
      <c r="BE16" s="1120">
        <v>2014</v>
      </c>
      <c r="BH16" s="1068" t="s">
        <v>1397</v>
      </c>
      <c r="BJ16" s="1217" t="s">
        <v>1468</v>
      </c>
      <c r="BL16" s="1217" t="s">
        <v>1468</v>
      </c>
      <c r="BN16" s="1068" t="s">
        <v>1469</v>
      </c>
      <c r="BR16" s="1070"/>
      <c r="BS16" s="1431"/>
      <c r="BT16" s="1070"/>
      <c r="BU16" s="1070"/>
      <c r="BV16" s="1070"/>
      <c r="BW16" s="1694"/>
      <c r="BX16" s="1690"/>
    </row>
    <row customHeight="1" ht="21">
      <c r="A17" s="1074" t="s">
        <v>1470</v>
      </c>
      <c r="B17" s="1075">
        <v>2015</v>
      </c>
      <c r="G17" s="1076" t="s">
        <v>1417</v>
      </c>
      <c r="H17" s="1076" t="s">
        <v>1417</v>
      </c>
      <c r="I17" s="1076" t="s">
        <v>1471</v>
      </c>
      <c r="N17" s="1158" t="s">
        <v>1472</v>
      </c>
      <c r="X17" s="1087"/>
      <c r="AW17" s="1120" t="s">
        <v>1465</v>
      </c>
      <c r="AX17" s="1120" t="s">
        <v>1465</v>
      </c>
      <c r="AZ17" s="1120" t="s">
        <v>1473</v>
      </c>
      <c r="BB17" s="1120" t="s">
        <v>1474</v>
      </c>
      <c r="BC17" s="1120" t="s">
        <v>1325</v>
      </c>
      <c r="BE17" s="1120">
        <v>2015</v>
      </c>
      <c r="BH17" s="1068" t="s">
        <v>1413</v>
      </c>
      <c r="BJ17" s="1217" t="s">
        <v>1475</v>
      </c>
      <c r="BL17" s="1217" t="s">
        <v>1475</v>
      </c>
      <c r="BN17" s="1068" t="s">
        <v>1476</v>
      </c>
      <c r="BR17" s="1067" t="s">
        <v>1267</v>
      </c>
      <c r="BS17" s="1428"/>
      <c r="BU17" s="1067" t="s">
        <v>1477</v>
      </c>
      <c r="BV17" s="1070"/>
      <c r="BW17" s="1690"/>
      <c r="BX17" s="1692" t="s">
        <v>1478</v>
      </c>
      <c r="CA17" s="1067" t="s">
        <v>1479</v>
      </c>
      <c r="CD17" s="1067" t="s">
        <v>1480</v>
      </c>
    </row>
    <row customHeight="1" ht="21">
      <c r="A18" s="1074" t="s">
        <v>1481</v>
      </c>
      <c r="B18" s="1075">
        <v>2016</v>
      </c>
      <c r="E18" s="2005" t="s">
        <v>1482</v>
      </c>
      <c r="I18" s="1076" t="s">
        <v>1483</v>
      </c>
      <c r="N18" s="1158" t="s">
        <v>1484</v>
      </c>
      <c r="X18" s="1087"/>
      <c r="AW18" s="1120" t="s">
        <v>1471</v>
      </c>
      <c r="AX18" s="1120" t="s">
        <v>1471</v>
      </c>
      <c r="BB18" s="1120" t="s">
        <v>1485</v>
      </c>
      <c r="BC18" s="1120" t="s">
        <v>1325</v>
      </c>
      <c r="BE18" s="1120">
        <v>2016</v>
      </c>
      <c r="BH18" s="1068" t="s">
        <v>1427</v>
      </c>
      <c r="BJ18" s="1217" t="s">
        <v>1486</v>
      </c>
      <c r="BL18" s="1217" t="s">
        <v>1486</v>
      </c>
      <c r="BN18" s="1068" t="s">
        <v>1487</v>
      </c>
      <c r="BQ18" s="1432" t="s">
        <v>1297</v>
      </c>
      <c r="BR18" s="1159" t="s">
        <v>1298</v>
      </c>
      <c r="BS18" s="274"/>
      <c r="BT18" s="1432" t="s">
        <v>1488</v>
      </c>
      <c r="BU18" s="1159" t="s">
        <v>1489</v>
      </c>
      <c r="BV18" s="1070"/>
      <c r="BW18" s="1697" t="s">
        <v>1490</v>
      </c>
      <c r="BX18" s="1691" t="s">
        <v>1491</v>
      </c>
      <c r="BZ18" s="1432" t="s">
        <v>1492</v>
      </c>
      <c r="CA18" s="1159" t="s">
        <v>1493</v>
      </c>
      <c r="CC18" s="1432" t="s">
        <v>1494</v>
      </c>
      <c r="CD18" s="1159" t="s">
        <v>1495</v>
      </c>
    </row>
    <row customHeight="1" ht="21">
      <c r="A19" s="1870" t="s">
        <v>1496</v>
      </c>
      <c r="B19" s="1075">
        <v>2017</v>
      </c>
      <c r="E19" s="1074" t="s">
        <v>166</v>
      </c>
      <c r="I19" s="1076" t="s">
        <v>1497</v>
      </c>
      <c r="N19" s="1158" t="s">
        <v>1498</v>
      </c>
      <c r="X19" s="1087"/>
      <c r="AW19" s="1120" t="s">
        <v>1483</v>
      </c>
      <c r="AX19" s="1120" t="s">
        <v>1483</v>
      </c>
      <c r="AZ19" s="1067" t="s">
        <v>1499</v>
      </c>
      <c r="BB19" s="1120" t="s">
        <v>1500</v>
      </c>
      <c r="BC19" s="1120" t="s">
        <v>1325</v>
      </c>
      <c r="BE19" s="1120">
        <v>2017</v>
      </c>
      <c r="BH19" s="1068" t="s">
        <v>1501</v>
      </c>
      <c r="BJ19" s="1217" t="s">
        <v>1502</v>
      </c>
      <c r="BL19" s="1217" t="s">
        <v>1502</v>
      </c>
      <c r="BQ19" s="1281">
        <v>4190064</v>
      </c>
      <c r="BR19" s="1068" t="s">
        <v>1503</v>
      </c>
      <c r="BS19" s="1429"/>
      <c r="BT19" s="1281">
        <v>4189671</v>
      </c>
      <c r="BU19" s="1068" t="s">
        <v>1504</v>
      </c>
      <c r="BV19" s="1070"/>
      <c r="BW19" s="1695">
        <v>4189706</v>
      </c>
      <c r="BX19" s="1693" t="s">
        <v>1505</v>
      </c>
      <c r="BZ19" s="1281">
        <v>4189714</v>
      </c>
      <c r="CA19" s="1068" t="s">
        <v>264</v>
      </c>
      <c r="CC19" s="1281">
        <v>4189708</v>
      </c>
      <c r="CD19" s="1068" t="s">
        <v>1506</v>
      </c>
    </row>
    <row customHeight="1" ht="21">
      <c r="A20" s="1074" t="s">
        <v>1507</v>
      </c>
      <c r="B20" s="1075">
        <v>2018</v>
      </c>
      <c r="E20" s="1074" t="s">
        <v>1256</v>
      </c>
      <c r="I20" s="1076" t="s">
        <v>1508</v>
      </c>
      <c r="N20" s="1158" t="s">
        <v>1509</v>
      </c>
      <c r="AW20" s="1120" t="s">
        <v>1497</v>
      </c>
      <c r="AX20" s="1120" t="s">
        <v>1497</v>
      </c>
      <c r="AZ20" s="1120" t="s">
        <v>1510</v>
      </c>
      <c r="BB20" s="1120" t="s">
        <v>1511</v>
      </c>
      <c r="BC20" s="1120" t="s">
        <v>1442</v>
      </c>
      <c r="BE20" s="1120">
        <v>2018</v>
      </c>
      <c r="BH20" s="1068" t="s">
        <v>1438</v>
      </c>
      <c r="BJ20" s="1068" t="s">
        <v>1365</v>
      </c>
      <c r="BL20" s="1068" t="s">
        <v>1365</v>
      </c>
      <c r="BQ20" s="1281">
        <v>4190065</v>
      </c>
      <c r="BR20" s="1068" t="s">
        <v>1512</v>
      </c>
      <c r="BS20" s="1429"/>
      <c r="BT20" s="1281">
        <v>4189672</v>
      </c>
      <c r="BU20" s="1068" t="s">
        <v>1513</v>
      </c>
      <c r="BV20" s="1070"/>
      <c r="BW20" s="1695">
        <v>4189705</v>
      </c>
      <c r="BX20" s="1693" t="s">
        <v>1514</v>
      </c>
      <c r="BZ20" s="1281">
        <v>4189713</v>
      </c>
      <c r="CA20" s="1068" t="s">
        <v>1514</v>
      </c>
      <c r="CC20" s="1281">
        <v>4189709</v>
      </c>
      <c r="CD20" s="1068" t="s">
        <v>1515</v>
      </c>
    </row>
    <row customHeight="1" ht="21">
      <c r="A21" s="1074" t="s">
        <v>1516</v>
      </c>
      <c r="B21" s="1075">
        <v>2019</v>
      </c>
      <c r="I21" s="1076" t="s">
        <v>1517</v>
      </c>
      <c r="N21" s="1158" t="s">
        <v>1518</v>
      </c>
      <c r="AW21" s="1120" t="s">
        <v>1508</v>
      </c>
      <c r="AX21" s="1120" t="s">
        <v>1508</v>
      </c>
      <c r="AZ21" s="1120" t="s">
        <v>1519</v>
      </c>
      <c r="BB21" s="1120" t="s">
        <v>1520</v>
      </c>
      <c r="BC21" s="1120" t="s">
        <v>1325</v>
      </c>
      <c r="BE21" s="1120">
        <v>2019</v>
      </c>
      <c r="BH21" s="1068" t="s">
        <v>1445</v>
      </c>
      <c r="BJ21" s="1068" t="s">
        <v>1381</v>
      </c>
      <c r="BL21" s="1068" t="s">
        <v>1381</v>
      </c>
      <c r="BQ21" s="1281">
        <v>4190066</v>
      </c>
      <c r="BR21" s="1068" t="s">
        <v>1521</v>
      </c>
      <c r="BS21" s="1429"/>
      <c r="BT21" s="1281">
        <v>4189673</v>
      </c>
      <c r="BU21" s="1068" t="s">
        <v>1522</v>
      </c>
      <c r="BV21" s="1070"/>
      <c r="BW21" s="1695">
        <v>4189707</v>
      </c>
      <c r="BX21" s="1693" t="s">
        <v>1523</v>
      </c>
      <c r="BZ21" s="1281">
        <v>4189712</v>
      </c>
      <c r="CA21" s="1068" t="s">
        <v>1524</v>
      </c>
      <c r="CC21" s="1281">
        <v>4189710</v>
      </c>
      <c r="CD21" s="1068" t="s">
        <v>1525</v>
      </c>
    </row>
    <row customHeight="1" ht="21">
      <c r="A22" s="1074" t="s">
        <v>1526</v>
      </c>
      <c r="B22" s="1075">
        <v>2020</v>
      </c>
      <c r="N22" s="1158" t="s">
        <v>1527</v>
      </c>
      <c r="AW22" s="1120" t="s">
        <v>1517</v>
      </c>
      <c r="AX22" s="1120" t="s">
        <v>1517</v>
      </c>
      <c r="AZ22" s="1120" t="s">
        <v>1528</v>
      </c>
      <c r="BB22" s="1120" t="s">
        <v>1529</v>
      </c>
      <c r="BC22" s="1120" t="s">
        <v>1325</v>
      </c>
      <c r="BE22" s="1120">
        <v>2020</v>
      </c>
      <c r="BH22" s="1068" t="s">
        <v>1452</v>
      </c>
      <c r="BJ22" s="1068" t="s">
        <v>1397</v>
      </c>
      <c r="BL22" s="1068" t="s">
        <v>1397</v>
      </c>
      <c r="BQ22" s="1281">
        <v>4190067</v>
      </c>
      <c r="BR22" s="1068" t="s">
        <v>1530</v>
      </c>
      <c r="BS22" s="1429"/>
      <c r="BT22" s="1281">
        <v>4189674</v>
      </c>
      <c r="BU22" s="1068" t="s">
        <v>1531</v>
      </c>
      <c r="BV22" s="1070"/>
      <c r="BW22" s="1070"/>
      <c r="CC22" s="1281">
        <v>4189711</v>
      </c>
      <c r="CD22" s="1068" t="s">
        <v>297</v>
      </c>
    </row>
    <row customHeight="1" ht="21">
      <c r="A23" s="1074" t="s">
        <v>1532</v>
      </c>
      <c r="B23" s="1075">
        <v>2021</v>
      </c>
      <c r="AW23" s="1120" t="s">
        <v>1533</v>
      </c>
      <c r="AX23" s="1120" t="s">
        <v>1533</v>
      </c>
      <c r="AZ23" s="1120" t="s">
        <v>1534</v>
      </c>
      <c r="BB23" s="1120" t="s">
        <v>1535</v>
      </c>
      <c r="BC23" s="1120" t="s">
        <v>1234</v>
      </c>
      <c r="BE23" s="1120">
        <v>2021</v>
      </c>
      <c r="BH23" s="1068" t="s">
        <v>1460</v>
      </c>
      <c r="BJ23" s="1068" t="s">
        <v>1413</v>
      </c>
      <c r="BL23" s="1068" t="s">
        <v>1413</v>
      </c>
      <c r="BQ23" s="1281">
        <v>4190068</v>
      </c>
      <c r="BR23" s="1068" t="s">
        <v>1536</v>
      </c>
      <c r="BS23" s="1429"/>
      <c r="BT23" s="1281">
        <v>4189675</v>
      </c>
      <c r="BU23" s="1068" t="s">
        <v>1537</v>
      </c>
      <c r="BV23" s="1070"/>
      <c r="BW23" s="1070"/>
      <c r="CC23" s="1281">
        <v>5110778</v>
      </c>
      <c r="CD23" s="1068" t="s">
        <v>1538</v>
      </c>
    </row>
    <row customHeight="1" ht="21">
      <c r="A24" s="1074" t="s">
        <v>1539</v>
      </c>
      <c r="B24" s="1075">
        <v>2022</v>
      </c>
      <c r="AW24" s="1120" t="s">
        <v>1540</v>
      </c>
      <c r="AX24" s="1120" t="s">
        <v>1540</v>
      </c>
      <c r="AZ24" s="1120" t="s">
        <v>1541</v>
      </c>
      <c r="BB24" s="1120" t="s">
        <v>1542</v>
      </c>
      <c r="BC24" s="1120" t="s">
        <v>1543</v>
      </c>
      <c r="BE24" s="1120">
        <v>2022</v>
      </c>
      <c r="BH24" s="1068" t="s">
        <v>1469</v>
      </c>
      <c r="BJ24" s="1068" t="s">
        <v>1427</v>
      </c>
      <c r="BL24" s="1068" t="s">
        <v>1427</v>
      </c>
      <c r="BQ24" s="1281">
        <v>4190069</v>
      </c>
      <c r="BR24" s="1068" t="s">
        <v>1544</v>
      </c>
      <c r="BS24" s="1429"/>
      <c r="BT24" s="1281">
        <v>4189676</v>
      </c>
      <c r="BU24" s="1068" t="s">
        <v>1545</v>
      </c>
      <c r="BV24" s="1070"/>
      <c r="BW24" s="1070"/>
      <c r="CC24" s="1281">
        <v>25575374</v>
      </c>
      <c r="CD24" s="1068" t="s">
        <v>1546</v>
      </c>
    </row>
    <row customHeight="1" ht="11.25">
      <c r="A25" s="1074" t="s">
        <v>1547</v>
      </c>
      <c r="B25" s="1075">
        <v>2023</v>
      </c>
      <c r="AW25" s="1120" t="s">
        <v>1548</v>
      </c>
      <c r="AX25" s="1120" t="s">
        <v>1548</v>
      </c>
      <c r="AZ25" s="1120" t="s">
        <v>1549</v>
      </c>
      <c r="BB25" s="1120" t="s">
        <v>1550</v>
      </c>
      <c r="BC25" s="1120" t="s">
        <v>1543</v>
      </c>
      <c r="BE25" s="1120">
        <v>2023</v>
      </c>
      <c r="BH25" s="1068" t="s">
        <v>1476</v>
      </c>
      <c r="BJ25" s="1068" t="s">
        <v>1501</v>
      </c>
      <c r="BL25" s="1068" t="s">
        <v>1501</v>
      </c>
      <c r="BQ25" s="1281">
        <v>4190070</v>
      </c>
      <c r="BR25" s="1068" t="s">
        <v>1551</v>
      </c>
      <c r="BS25" s="1429"/>
      <c r="BT25" s="1281">
        <v>4189677</v>
      </c>
      <c r="BU25" s="1068" t="s">
        <v>1552</v>
      </c>
      <c r="BV25" s="1070"/>
      <c r="BW25" s="1070"/>
    </row>
    <row customHeight="1" ht="11.25">
      <c r="A26" s="1074" t="s">
        <v>1553</v>
      </c>
      <c r="B26" s="1075">
        <v>2024</v>
      </c>
      <c r="J26" s="1731" t="s">
        <v>1554</v>
      </c>
      <c r="AX26" s="1120" t="s">
        <v>1555</v>
      </c>
      <c r="AZ26" s="1120" t="s">
        <v>1420</v>
      </c>
      <c r="BB26" s="1120" t="s">
        <v>1556</v>
      </c>
      <c r="BC26" s="1120" t="s">
        <v>1543</v>
      </c>
      <c r="BE26" s="1120">
        <v>2024</v>
      </c>
      <c r="BH26" s="1068" t="s">
        <v>1487</v>
      </c>
      <c r="BJ26" s="1068" t="s">
        <v>1438</v>
      </c>
      <c r="BL26" s="1068" t="s">
        <v>1438</v>
      </c>
      <c r="BQ26" s="1281">
        <v>4190071</v>
      </c>
      <c r="BR26" s="1068" t="s">
        <v>1557</v>
      </c>
      <c r="BS26" s="1429"/>
      <c r="BV26" s="1070"/>
      <c r="BW26" s="1070"/>
    </row>
    <row customHeight="1" ht="11.25">
      <c r="A27" s="1074" t="s">
        <v>1558</v>
      </c>
      <c r="B27" s="1075">
        <v>2025</v>
      </c>
      <c r="J27" s="176" t="s">
        <v>519</v>
      </c>
      <c r="AX27" s="1120" t="s">
        <v>1559</v>
      </c>
      <c r="BB27" s="1120" t="s">
        <v>1560</v>
      </c>
      <c r="BC27" s="1120" t="s">
        <v>1543</v>
      </c>
      <c r="BE27" s="1120">
        <v>2025</v>
      </c>
      <c r="BH27" s="1070" t="s">
        <v>28</v>
      </c>
      <c r="BJ27" s="1068" t="s">
        <v>1445</v>
      </c>
      <c r="BL27" s="1068" t="s">
        <v>1445</v>
      </c>
      <c r="BN27" s="1070" t="s">
        <v>28</v>
      </c>
      <c r="BQ27" s="1281">
        <v>4190072</v>
      </c>
      <c r="BR27" s="1068" t="s">
        <v>1561</v>
      </c>
      <c r="BS27" s="1429"/>
      <c r="BV27" s="1070"/>
      <c r="BW27" s="1070"/>
    </row>
    <row customHeight="1" ht="11.25">
      <c r="A28" s="1074" t="s">
        <v>1562</v>
      </c>
      <c r="D28" s="1101"/>
      <c r="E28" s="1102"/>
      <c r="F28" s="1102"/>
      <c r="H28" s="1103" t="s">
        <v>1563</v>
      </c>
      <c r="AX28" s="1120" t="s">
        <v>1564</v>
      </c>
      <c r="AZ28" s="1067" t="s">
        <v>1565</v>
      </c>
      <c r="BB28" s="1120" t="s">
        <v>1566</v>
      </c>
      <c r="BC28" s="1120" t="s">
        <v>1567</v>
      </c>
      <c r="BE28" s="1120">
        <v>2026</v>
      </c>
      <c r="BH28" s="1070" t="s">
        <v>28</v>
      </c>
      <c r="BJ28" s="1068" t="s">
        <v>1452</v>
      </c>
      <c r="BL28" s="1068" t="s">
        <v>1452</v>
      </c>
      <c r="BN28" s="1070" t="s">
        <v>28</v>
      </c>
      <c r="BQ28" s="1281">
        <v>4190073</v>
      </c>
      <c r="BR28" s="1068" t="s">
        <v>1568</v>
      </c>
      <c r="BS28" s="1429"/>
      <c r="BV28" s="1070"/>
      <c r="BW28" s="1070"/>
    </row>
    <row customHeight="1" ht="11.25">
      <c r="A29" s="1074" t="s">
        <v>1569</v>
      </c>
      <c r="D29" s="1104" t="s">
        <v>1570</v>
      </c>
      <c r="E29" s="1105" t="str">
        <f>IF(TEMPLATE_GROUP="","",INDEX(StartDateList,MATCH(TEMPLATE_GROUP,CodeTemplateList,0),1))</f>
        <v>01.01.2024</v>
      </c>
      <c r="F29" s="1105" t="str">
        <f>IF(TEMPLATE_GROUP="","",INDEX(EndDateList,MATCH(TEMPLATE_GROUP,CodeTemplateList,0),1))</f>
        <v>31.12.2029</v>
      </c>
      <c r="H29" s="1106" t="s">
        <v>1571</v>
      </c>
      <c r="AX29" s="1120" t="s">
        <v>1572</v>
      </c>
      <c r="AZ29" s="1120" t="s">
        <v>1218</v>
      </c>
      <c r="BB29" s="1120" t="s">
        <v>1420</v>
      </c>
      <c r="BC29" s="1091"/>
      <c r="BE29" s="1120">
        <v>2027</v>
      </c>
      <c r="BJ29" s="1068" t="s">
        <v>1460</v>
      </c>
      <c r="BL29" s="1068" t="s">
        <v>1460</v>
      </c>
    </row>
    <row customHeight="1" ht="11.25">
      <c r="A30" s="1074" t="s">
        <v>1573</v>
      </c>
      <c r="D30" s="1107"/>
      <c r="E30" s="1108"/>
      <c r="F30" s="1108"/>
      <c r="AX30" s="1120" t="s">
        <v>1574</v>
      </c>
      <c r="AZ30" s="1120" t="s">
        <v>1245</v>
      </c>
      <c r="BE30" s="1120">
        <v>2028</v>
      </c>
      <c r="BJ30" s="1068" t="s">
        <v>1575</v>
      </c>
      <c r="BL30" s="1068" t="s">
        <v>1575</v>
      </c>
    </row>
    <row customHeight="1" ht="12.75">
      <c r="A31" s="1074" t="s">
        <v>1576</v>
      </c>
      <c r="D31" s="1101"/>
      <c r="E31" s="1102"/>
      <c r="F31" s="1102"/>
      <c r="H31" s="1109"/>
      <c r="AX31" s="1120" t="s">
        <v>1577</v>
      </c>
      <c r="AZ31" s="1120" t="s">
        <v>1578</v>
      </c>
      <c r="BE31" s="1120">
        <v>2029</v>
      </c>
      <c r="BJ31" s="1068" t="s">
        <v>1579</v>
      </c>
      <c r="BL31" s="1068" t="s">
        <v>1579</v>
      </c>
    </row>
    <row customHeight="1" ht="11.25">
      <c r="A32" s="1074" t="s">
        <v>1580</v>
      </c>
      <c r="D32" s="1104" t="s">
        <v>1581</v>
      </c>
      <c r="E32" s="1105" t="str">
        <f>IF(TEMPLATE_GROUP="","",INDEX(StartDateList,MATCH(TEMPLATE_GROUP,CodeTemplateList,0),1))</f>
        <v>01.01.2024</v>
      </c>
      <c r="F32" s="1105" t="str">
        <f>IF(TEMPLATE_GROUP="","",INDEX(EndDateList,MATCH(TEMPLATE_GROUP,CodeTemplateList,0),1))</f>
        <v>31.12.2029</v>
      </c>
      <c r="H32" s="1110" t="s">
        <v>1582</v>
      </c>
      <c r="O32" s="1074" t="s">
        <v>1216</v>
      </c>
      <c r="AX32" s="1120" t="s">
        <v>1583</v>
      </c>
      <c r="AZ32" s="1120" t="s">
        <v>1313</v>
      </c>
      <c r="BE32" s="1120">
        <v>2030</v>
      </c>
      <c r="BJ32" s="1068" t="s">
        <v>1469</v>
      </c>
      <c r="BL32" s="1068" t="s">
        <v>1469</v>
      </c>
    </row>
    <row customHeight="1" ht="11.25">
      <c r="A33" s="1074" t="s">
        <v>1584</v>
      </c>
      <c r="O33" s="1074" t="s">
        <v>1243</v>
      </c>
      <c r="AX33" s="1120" t="s">
        <v>1585</v>
      </c>
      <c r="AZ33" s="1120" t="s">
        <v>523</v>
      </c>
      <c r="BE33" s="1120">
        <v>2031</v>
      </c>
      <c r="BJ33" s="1068" t="s">
        <v>1476</v>
      </c>
      <c r="BL33" s="1068" t="s">
        <v>1476</v>
      </c>
    </row>
    <row customHeight="1" ht="11.25">
      <c r="A34" s="1074" t="s">
        <v>1586</v>
      </c>
      <c r="O34" s="1074" t="s">
        <v>1278</v>
      </c>
      <c r="AX34" s="1120" t="s">
        <v>1587</v>
      </c>
      <c r="BE34" s="1120">
        <v>2032</v>
      </c>
      <c r="BJ34" s="1068" t="s">
        <v>1487</v>
      </c>
      <c r="BL34" s="1068" t="s">
        <v>1487</v>
      </c>
    </row>
    <row customHeight="1" ht="11.25">
      <c r="A35" s="1074" t="s">
        <v>1588</v>
      </c>
      <c r="O35" s="1074" t="s">
        <v>1311</v>
      </c>
      <c r="AX35" s="1120" t="s">
        <v>1589</v>
      </c>
      <c r="AZ35" s="1067" t="s">
        <v>1590</v>
      </c>
      <c r="BE35" s="1120">
        <v>2033</v>
      </c>
      <c r="BL35" s="1068" t="s">
        <v>1591</v>
      </c>
    </row>
    <row customHeight="1" ht="11.25">
      <c r="A36" s="1870" t="s">
        <v>1592</v>
      </c>
      <c r="D36" s="1111" t="s">
        <v>1593</v>
      </c>
      <c r="E36" s="1112" t="s">
        <v>910</v>
      </c>
      <c r="F36" s="1113" t="str">
        <f>INDEX(E37:E41,MATCH(TEMPLATE_SPHERE,F37:F41,0))</f>
        <v>водоотведения</v>
      </c>
      <c r="G36" s="1113" t="str">
        <f>INDEX(G37:G41,MATCH(TEMPLATE_SPHERE,F37:F41,0))</f>
        <v>водоотведение</v>
      </c>
      <c r="O36" s="1074" t="s">
        <v>1336</v>
      </c>
      <c r="AX36" s="1120" t="s">
        <v>1594</v>
      </c>
      <c r="AZ36" s="1120" t="s">
        <v>523</v>
      </c>
      <c r="BE36" s="1120">
        <v>2034</v>
      </c>
      <c r="BL36" s="1068" t="s">
        <v>1595</v>
      </c>
    </row>
    <row customHeight="1" ht="11.25">
      <c r="A37" s="1074" t="s">
        <v>1596</v>
      </c>
      <c r="E37" s="407" t="s">
        <v>1597</v>
      </c>
      <c r="F37" s="1114" t="s">
        <v>811</v>
      </c>
      <c r="G37" s="407" t="s">
        <v>1598</v>
      </c>
      <c r="O37" s="1074" t="s">
        <v>1355</v>
      </c>
      <c r="AX37" s="1120" t="s">
        <v>1599</v>
      </c>
      <c r="AZ37" s="1120" t="s">
        <v>1244</v>
      </c>
      <c r="BE37" s="1120">
        <v>2035</v>
      </c>
    </row>
    <row customHeight="1" ht="11.25">
      <c r="A38" s="1074" t="s">
        <v>1600</v>
      </c>
      <c r="E38" s="407" t="s">
        <v>1601</v>
      </c>
      <c r="F38" s="1115" t="s">
        <v>857</v>
      </c>
      <c r="G38" s="407" t="s">
        <v>1602</v>
      </c>
      <c r="O38" s="1074" t="s">
        <v>1372</v>
      </c>
      <c r="AX38" s="1120" t="s">
        <v>1603</v>
      </c>
      <c r="AZ38" s="1120" t="s">
        <v>1279</v>
      </c>
      <c r="BE38" s="1120">
        <v>2036</v>
      </c>
      <c r="BH38" s="1067" t="s">
        <v>1604</v>
      </c>
      <c r="BJ38" s="1067" t="s">
        <v>1605</v>
      </c>
      <c r="BL38" s="1067" t="s">
        <v>1606</v>
      </c>
      <c r="BN38" s="1067" t="s">
        <v>1607</v>
      </c>
    </row>
    <row customHeight="1" ht="11.25">
      <c r="A39" s="1074" t="s">
        <v>1608</v>
      </c>
      <c r="E39" s="407" t="s">
        <v>1609</v>
      </c>
      <c r="F39" s="1115" t="s">
        <v>910</v>
      </c>
      <c r="G39" s="407" t="s">
        <v>1610</v>
      </c>
      <c r="O39" s="1074" t="s">
        <v>1388</v>
      </c>
      <c r="AX39" s="1120" t="s">
        <v>1611</v>
      </c>
      <c r="AZ39" s="1120" t="s">
        <v>1312</v>
      </c>
      <c r="BE39" s="1120">
        <v>2037</v>
      </c>
      <c r="BH39" s="1068" t="s">
        <v>1612</v>
      </c>
      <c r="BJ39" s="1217" t="s">
        <v>1612</v>
      </c>
      <c r="BL39" s="1217" t="s">
        <v>1612</v>
      </c>
      <c r="BN39" s="1068" t="s">
        <v>1613</v>
      </c>
    </row>
    <row customHeight="1" ht="11.25">
      <c r="A40" s="1074" t="s">
        <v>1614</v>
      </c>
      <c r="E40" s="407" t="s">
        <v>1615</v>
      </c>
      <c r="F40" s="1115" t="s">
        <v>897</v>
      </c>
      <c r="G40" s="407" t="s">
        <v>1616</v>
      </c>
      <c r="O40" s="1074" t="s">
        <v>1404</v>
      </c>
      <c r="AX40" s="1120" t="s">
        <v>1617</v>
      </c>
      <c r="BE40" s="1120">
        <v>2038</v>
      </c>
      <c r="BH40" s="1068" t="s">
        <v>1618</v>
      </c>
      <c r="BJ40" s="1217" t="s">
        <v>1030</v>
      </c>
      <c r="BL40" s="1217" t="s">
        <v>1030</v>
      </c>
      <c r="BN40" s="1068" t="s">
        <v>1064</v>
      </c>
    </row>
    <row customHeight="1" ht="11.25">
      <c r="A41" s="1074" t="s">
        <v>1619</v>
      </c>
      <c r="E41" s="407" t="s">
        <v>1620</v>
      </c>
      <c r="F41" s="1115" t="s">
        <v>1621</v>
      </c>
      <c r="G41" s="407" t="s">
        <v>1620</v>
      </c>
      <c r="O41" s="1074" t="s">
        <v>1420</v>
      </c>
      <c r="AX41" s="1120" t="s">
        <v>1622</v>
      </c>
      <c r="AZ41" s="1067" t="s">
        <v>1623</v>
      </c>
      <c r="BE41" s="1120">
        <v>2039</v>
      </c>
      <c r="BH41" s="1068" t="s">
        <v>1624</v>
      </c>
      <c r="BJ41" s="1217" t="s">
        <v>1026</v>
      </c>
      <c r="BL41" s="1217" t="s">
        <v>1026</v>
      </c>
      <c r="BN41" s="1068" t="s">
        <v>1051</v>
      </c>
    </row>
    <row customHeight="1" ht="11.25">
      <c r="A42" s="1074" t="s">
        <v>1625</v>
      </c>
      <c r="AX42" s="1120" t="s">
        <v>1626</v>
      </c>
      <c r="AZ42" s="1120" t="s">
        <v>1216</v>
      </c>
      <c r="BE42" s="1120">
        <v>2040</v>
      </c>
      <c r="BH42" s="1068" t="s">
        <v>1048</v>
      </c>
      <c r="BJ42" s="1217" t="s">
        <v>1028</v>
      </c>
      <c r="BL42" s="1217" t="s">
        <v>1028</v>
      </c>
      <c r="BN42" s="1068" t="s">
        <v>1627</v>
      </c>
    </row>
    <row customHeight="1" ht="11.25">
      <c r="A43" s="1074" t="s">
        <v>1628</v>
      </c>
      <c r="AX43" s="1120" t="s">
        <v>1629</v>
      </c>
      <c r="AZ43" s="1120" t="s">
        <v>1243</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1278</v>
      </c>
      <c r="BE44" s="1120">
        <v>2042</v>
      </c>
      <c r="BH44" s="1068" t="s">
        <v>1637</v>
      </c>
      <c r="BJ44" s="1217" t="s">
        <v>1048</v>
      </c>
      <c r="BL44" s="1217" t="s">
        <v>1048</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1311</v>
      </c>
      <c r="BE45" s="1120">
        <v>2043</v>
      </c>
      <c r="BH45" s="1068" t="s">
        <v>1646</v>
      </c>
      <c r="BJ45" s="1217" t="s">
        <v>1042</v>
      </c>
      <c r="BL45" s="1217" t="s">
        <v>1042</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1650</v>
      </c>
      <c r="AZ46" s="1120" t="s">
        <v>1336</v>
      </c>
      <c r="BE46" s="1120">
        <v>2044</v>
      </c>
      <c r="BH46" s="1068" t="s">
        <v>1051</v>
      </c>
      <c r="BJ46" s="1217" t="s">
        <v>1032</v>
      </c>
      <c r="BL46" s="1217" t="s">
        <v>1032</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1654</v>
      </c>
      <c r="AZ47" s="1120" t="s">
        <v>1355</v>
      </c>
      <c r="BE47" s="1120">
        <v>2045</v>
      </c>
      <c r="BH47" s="1068" t="s">
        <v>1627</v>
      </c>
      <c r="BJ47" s="1217" t="s">
        <v>1034</v>
      </c>
      <c r="BL47" s="1217" t="s">
        <v>1034</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1372</v>
      </c>
      <c r="BE48" s="1120">
        <v>2046</v>
      </c>
      <c r="BH48" s="1068" t="s">
        <v>1631</v>
      </c>
      <c r="BJ48" s="1217" t="s">
        <v>1036</v>
      </c>
      <c r="BL48" s="1217" t="s">
        <v>1036</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1665</v>
      </c>
      <c r="AZ49" s="1120" t="s">
        <v>1388</v>
      </c>
      <c r="BE49" s="1120">
        <v>2047</v>
      </c>
      <c r="BH49" s="1068" t="s">
        <v>1052</v>
      </c>
      <c r="BJ49" s="1217" t="s">
        <v>1038</v>
      </c>
      <c r="BL49" s="1217" t="s">
        <v>1038</v>
      </c>
    </row>
    <row customHeight="1" ht="11.25">
      <c r="A50" s="1074" t="s">
        <v>1666</v>
      </c>
      <c r="E50" s="407" t="s">
        <v>1667</v>
      </c>
      <c r="F50" s="1115" t="s">
        <v>1022</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1668</v>
      </c>
      <c r="AZ50" s="1120" t="s">
        <v>1404</v>
      </c>
      <c r="BE50" s="1120">
        <v>2048</v>
      </c>
      <c r="BH50" s="1068" t="s">
        <v>1638</v>
      </c>
      <c r="BJ50" s="1217" t="s">
        <v>1040</v>
      </c>
      <c r="BL50" s="1217" t="s">
        <v>1040</v>
      </c>
    </row>
    <row customHeight="1" ht="11.25">
      <c r="A51" s="1074" t="s">
        <v>1669</v>
      </c>
      <c r="E51" s="407" t="s">
        <v>1670</v>
      </c>
      <c r="F51" s="1115" t="s">
        <v>1671</v>
      </c>
      <c r="G51" s="1116" t="str">
        <f>_xlfn.IFERROR(IF(TITLE_PERIOD_START="","01.01."&amp;CURRENT_YEAR,"01.01."&amp;YEAR(TITLE_PERIOD_START)),"01.01."&amp;CURRENT_YEAR)</f>
        <v>01.01.2024</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1420</v>
      </c>
      <c r="BE51" s="1120">
        <v>2049</v>
      </c>
      <c r="BH51" s="1068" t="s">
        <v>1647</v>
      </c>
      <c r="BJ51" s="1217" t="s">
        <v>1673</v>
      </c>
      <c r="BL51" s="1217" t="s">
        <v>1673</v>
      </c>
    </row>
    <row customHeight="1" ht="11.25">
      <c r="A52" s="1074" t="s">
        <v>1674</v>
      </c>
      <c r="E52" s="407" t="s">
        <v>1675</v>
      </c>
      <c r="F52" s="1115" t="s">
        <v>1641</v>
      </c>
      <c r="G52" s="1116" t="str">
        <f>_xlfn.IFERROR(IF(TITLE_PERIOD_START="","01.01."&amp;CURRENT_YEAR,"01.01."&amp;YEAR(TITLE_PERIOD_START)),"01.01."&amp;CURRENT_YEAR)</f>
        <v>01.01.2024</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1676</v>
      </c>
      <c r="AZ52" s="1120" t="s">
        <v>523</v>
      </c>
      <c r="BE52" s="1120">
        <v>2050</v>
      </c>
      <c r="BH52" s="1068" t="s">
        <v>1651</v>
      </c>
      <c r="BJ52" s="1217" t="s">
        <v>1051</v>
      </c>
      <c r="BL52" s="1217" t="s">
        <v>1051</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1219</v>
      </c>
      <c r="BE55" s="1120">
        <v>2053</v>
      </c>
      <c r="BH55" s="1070" t="s">
        <v>28</v>
      </c>
      <c r="BJ55" s="1217" t="s">
        <v>1052</v>
      </c>
      <c r="BL55" s="1217" t="s">
        <v>1052</v>
      </c>
    </row>
    <row customHeight="1" ht="11.25">
      <c r="A56" s="1074" t="s">
        <v>1686</v>
      </c>
      <c r="D56" s="1118" t="s">
        <v>1687</v>
      </c>
      <c r="E56" s="1095" t="s">
        <v>112</v>
      </c>
      <c r="F56" s="1074" t="s">
        <v>1688</v>
      </c>
      <c r="AX56" s="1120" t="s">
        <v>1689</v>
      </c>
      <c r="AZ56" s="1120" t="s">
        <v>1246</v>
      </c>
      <c r="BE56" s="1120">
        <v>2054</v>
      </c>
      <c r="BH56" s="1070" t="s">
        <v>28</v>
      </c>
      <c r="BJ56" s="1217" t="s">
        <v>1638</v>
      </c>
      <c r="BL56" s="1217" t="s">
        <v>1638</v>
      </c>
    </row>
    <row customHeight="1" ht="11.25">
      <c r="A57" s="1074" t="s">
        <v>1690</v>
      </c>
      <c r="D57" s="1118" t="s">
        <v>1691</v>
      </c>
      <c r="E57" s="1095" t="s">
        <v>112</v>
      </c>
      <c r="F57" s="1074" t="s">
        <v>1688</v>
      </c>
      <c r="AX57" s="1120" t="s">
        <v>1692</v>
      </c>
      <c r="AZ57" s="1120" t="s">
        <v>1281</v>
      </c>
      <c r="BE57" s="1120">
        <v>2055</v>
      </c>
      <c r="BJ57" s="1217" t="s">
        <v>1647</v>
      </c>
      <c r="BL57" s="1217" t="s">
        <v>1647</v>
      </c>
    </row>
    <row customHeight="1" ht="11.25">
      <c r="A58" s="1074" t="s">
        <v>1693</v>
      </c>
      <c r="D58" s="1118" t="s">
        <v>1694</v>
      </c>
      <c r="E58" s="1095" t="s">
        <v>112</v>
      </c>
      <c r="F58" s="1074" t="s">
        <v>1688</v>
      </c>
      <c r="AX58" s="1120" t="s">
        <v>1695</v>
      </c>
      <c r="BE58" s="1120">
        <v>2056</v>
      </c>
      <c r="BJ58" s="1217" t="s">
        <v>1651</v>
      </c>
      <c r="BL58" s="1217" t="s">
        <v>1651</v>
      </c>
    </row>
    <row customHeight="1" ht="11.25">
      <c r="A59" s="1074" t="s">
        <v>1696</v>
      </c>
      <c r="D59" s="1118" t="s">
        <v>132</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1220</v>
      </c>
      <c r="BE60" s="1120">
        <v>2058</v>
      </c>
      <c r="BJ60" s="1217" t="s">
        <v>1661</v>
      </c>
      <c r="BL60" s="1217" t="s">
        <v>1661</v>
      </c>
    </row>
    <row customHeight="1" ht="11.25">
      <c r="A61" s="1074" t="s">
        <v>1703</v>
      </c>
      <c r="D61" s="1118" t="s">
        <v>1704</v>
      </c>
      <c r="E61" s="1095" t="s">
        <v>1583</v>
      </c>
      <c r="F61" s="1074" t="s">
        <v>1697</v>
      </c>
      <c r="AX61" s="1120" t="s">
        <v>1705</v>
      </c>
      <c r="AZ61" s="1120" t="s">
        <v>1247</v>
      </c>
      <c r="BE61" s="1120">
        <v>2059</v>
      </c>
      <c r="BL61" s="1217" t="s">
        <v>1044</v>
      </c>
    </row>
    <row customHeight="1" ht="11.25">
      <c r="A62" s="1074" t="s">
        <v>1706</v>
      </c>
      <c r="D62" s="1118" t="s">
        <v>131</v>
      </c>
      <c r="E62" s="1095">
        <v>30</v>
      </c>
      <c r="F62" s="1074" t="s">
        <v>1697</v>
      </c>
      <c r="AZ62" s="1120" t="s">
        <v>1282</v>
      </c>
      <c r="BE62" s="1120">
        <v>2060</v>
      </c>
      <c r="BL62" s="1217" t="s">
        <v>1046</v>
      </c>
    </row>
    <row customHeight="1" ht="11.25">
      <c r="A63" s="1074" t="s">
        <v>1707</v>
      </c>
      <c r="D63" s="1118" t="s">
        <v>1708</v>
      </c>
      <c r="E63" s="1095">
        <v>30</v>
      </c>
      <c r="F63" s="1074" t="s">
        <v>1697</v>
      </c>
      <c r="AZ63" s="1120" t="s">
        <v>1314</v>
      </c>
      <c r="BE63" s="1120">
        <v>2061</v>
      </c>
    </row>
    <row customHeight="1" ht="11.25">
      <c r="A64" s="1074" t="s">
        <v>1709</v>
      </c>
      <c r="D64" s="1118" t="s">
        <v>1710</v>
      </c>
      <c r="E64" s="1095">
        <v>30</v>
      </c>
      <c r="F64" s="1074" t="s">
        <v>1697</v>
      </c>
      <c r="AZ64" s="1120" t="s">
        <v>1337</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1221</v>
      </c>
      <c r="BE67" s="1120">
        <v>2065</v>
      </c>
    </row>
    <row customHeight="1" ht="11.25">
      <c r="A68" s="1074" t="s">
        <v>1715</v>
      </c>
      <c r="AZ68" s="1120" t="s">
        <v>1248</v>
      </c>
      <c r="BE68" s="1120">
        <v>2066</v>
      </c>
      <c r="BH68" s="1067" t="s">
        <v>1716</v>
      </c>
      <c r="BJ68" s="1067" t="s">
        <v>1717</v>
      </c>
      <c r="BL68" s="1067" t="s">
        <v>1718</v>
      </c>
      <c r="BN68" s="1067" t="s">
        <v>1719</v>
      </c>
    </row>
    <row customHeight="1" ht="11.25">
      <c r="A69" s="1074" t="s">
        <v>1720</v>
      </c>
      <c r="AZ69" s="1120" t="s">
        <v>1283</v>
      </c>
      <c r="BE69" s="1120">
        <v>2067</v>
      </c>
      <c r="BH69" s="1068" t="s">
        <v>1721</v>
      </c>
      <c r="BI69" s="1117" t="s">
        <v>110</v>
      </c>
      <c r="BJ69" s="1068" t="s">
        <v>1722</v>
      </c>
      <c r="BK69" s="1117" t="s">
        <v>110</v>
      </c>
      <c r="BL69" s="1068" t="s">
        <v>1723</v>
      </c>
      <c r="BM69" s="1070" t="s">
        <v>110</v>
      </c>
      <c r="BN69" s="1068" t="s">
        <v>1724</v>
      </c>
    </row>
    <row customHeight="1" ht="11.25">
      <c r="A70" s="1074" t="s">
        <v>1725</v>
      </c>
      <c r="AZ70" s="1120" t="s">
        <v>1315</v>
      </c>
      <c r="BE70" s="1120">
        <v>2068</v>
      </c>
      <c r="BH70" s="1068" t="s">
        <v>1726</v>
      </c>
      <c r="BJ70" s="1068" t="s">
        <v>1727</v>
      </c>
      <c r="BL70" s="1068" t="s">
        <v>1728</v>
      </c>
      <c r="BN70" s="1068" t="s">
        <v>1729</v>
      </c>
    </row>
    <row customHeight="1" ht="11.25">
      <c r="A71" s="1074" t="s">
        <v>1730</v>
      </c>
      <c r="AZ71" s="1120" t="s">
        <v>1317</v>
      </c>
      <c r="BE71" s="1120">
        <v>2069</v>
      </c>
      <c r="BH71" s="1068" t="s">
        <v>1731</v>
      </c>
      <c r="BI71" s="1117" t="s">
        <v>91</v>
      </c>
      <c r="BJ71" s="1068" t="s">
        <v>1732</v>
      </c>
      <c r="BK71" s="1117" t="s">
        <v>91</v>
      </c>
      <c r="BL71" s="1068" t="s">
        <v>1733</v>
      </c>
      <c r="BM71" s="1070" t="s">
        <v>91</v>
      </c>
      <c r="BN71" s="1068" t="s">
        <v>1734</v>
      </c>
    </row>
    <row customHeight="1" ht="11.25">
      <c r="A72" s="1074" t="s">
        <v>1735</v>
      </c>
      <c r="AZ72" s="1120" t="s">
        <v>19</v>
      </c>
      <c r="BE72" s="1120">
        <v>2070</v>
      </c>
      <c r="BH72" s="1068" t="s">
        <v>1736</v>
      </c>
      <c r="BJ72" s="1068" t="s">
        <v>1736</v>
      </c>
      <c r="BL72" s="1068" t="s">
        <v>1736</v>
      </c>
      <c r="BN72" s="1068" t="s">
        <v>1737</v>
      </c>
    </row>
    <row customHeight="1" ht="11.25">
      <c r="A73" s="1074" t="s">
        <v>16</v>
      </c>
      <c r="BH73" s="1068" t="s">
        <v>1738</v>
      </c>
      <c r="BI73" s="1117" t="s">
        <v>112</v>
      </c>
      <c r="BJ73" s="1068" t="s">
        <v>1739</v>
      </c>
      <c r="BK73" s="1117" t="s">
        <v>112</v>
      </c>
      <c r="BL73" s="1068" t="s">
        <v>1740</v>
      </c>
      <c r="BM73" s="1070" t="s">
        <v>112</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1230</v>
      </c>
      <c r="BH76" s="1068" t="s">
        <v>1751</v>
      </c>
      <c r="BJ76" s="1068" t="s">
        <v>1752</v>
      </c>
      <c r="BL76" s="1068" t="s">
        <v>1753</v>
      </c>
    </row>
    <row customHeight="1" ht="11.25">
      <c r="A77" s="1074" t="s">
        <v>1754</v>
      </c>
      <c r="AZ77" s="1120" t="s">
        <v>1258</v>
      </c>
    </row>
    <row customHeight="1" ht="11.25">
      <c r="A78" s="1074" t="s">
        <v>1755</v>
      </c>
      <c r="AZ78" s="1120" t="s">
        <v>1290</v>
      </c>
    </row>
    <row customHeight="1" ht="11.25">
      <c r="A79" s="1074" t="s">
        <v>1756</v>
      </c>
      <c r="AZ79" s="1120" t="s">
        <v>1321</v>
      </c>
      <c r="BH79" s="1067" t="s">
        <v>1757</v>
      </c>
      <c r="BJ79" s="1067" t="s">
        <v>1758</v>
      </c>
      <c r="BL79" s="1067" t="s">
        <v>1759</v>
      </c>
    </row>
    <row customHeight="1" ht="11.25">
      <c r="A80" s="1074" t="s">
        <v>1760</v>
      </c>
      <c r="AZ80" s="1120" t="s">
        <v>1342</v>
      </c>
      <c r="BH80" s="1068" t="s">
        <v>1761</v>
      </c>
      <c r="BJ80" s="1068" t="s">
        <v>1762</v>
      </c>
      <c r="BL80" s="1068" t="s">
        <v>1763</v>
      </c>
    </row>
    <row customHeight="1" ht="11.25">
      <c r="A81" s="1074" t="s">
        <v>1764</v>
      </c>
      <c r="AZ81" s="1120" t="s">
        <v>1359</v>
      </c>
      <c r="BH81" s="1068" t="s">
        <v>1765</v>
      </c>
      <c r="BJ81" s="1068" t="s">
        <v>1766</v>
      </c>
      <c r="BL81" s="1068" t="s">
        <v>1767</v>
      </c>
    </row>
    <row customHeight="1" ht="11.25">
      <c r="A82" s="1074" t="s">
        <v>1768</v>
      </c>
      <c r="AZ82" s="1120" t="s">
        <v>1374</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1022</v>
      </c>
    </row>
    <row customHeight="1" ht="11.25">
      <c r="A91" s="1074" t="s">
        <v>1797</v>
      </c>
      <c r="AZ91" s="1120" t="s">
        <v>1058</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1420</v>
      </c>
      <c r="BL100" s="1068" t="s">
        <v>1420</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575</v>
      </c>
      <c r="BH108" s="1068" t="s">
        <v>1850</v>
      </c>
      <c r="BJ108" s="1068" t="s">
        <v>1851</v>
      </c>
      <c r="BL108" s="1068" t="s">
        <v>264</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523</v>
      </c>
    </row>
    <row customHeight="1" ht="11.25">
      <c r="AZ116" s="1901" t="s">
        <v>1839</v>
      </c>
      <c r="BA116" s="1902" t="s">
        <v>1840</v>
      </c>
      <c r="BH116" s="1068" t="s">
        <v>1244</v>
      </c>
    </row>
    <row customHeight="1" ht="11.25">
      <c r="BH117" s="1068" t="s">
        <v>1279</v>
      </c>
    </row>
    <row customHeight="1" ht="11.25">
      <c r="BH118" s="1068"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CAF67-4E95-8872-454C-797AD984269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519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Свердловская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89</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ПАО "ОГК-2" - Серовская ГРЭС, г. Серов</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310</v>
      </c>
      <c r="G13" s="474"/>
      <c r="H13" s="1533"/>
      <c r="J13" s="455">
        <v>19</v>
      </c>
    </row>
    <row customHeight="1" ht="19.95">
      <c r="A14" s="502"/>
      <c r="B14" s="502"/>
      <c r="C14" s="457"/>
      <c r="D14" s="1523" t="s">
        <v>712</v>
      </c>
      <c r="E14" s="1524" t="s">
        <v>1857</v>
      </c>
      <c r="F14" s="1526"/>
      <c r="G14" s="1525" t="s">
        <v>1858</v>
      </c>
      <c r="H14" s="1533"/>
      <c r="J14" s="455">
        <v>19</v>
      </c>
    </row>
    <row customHeight="1" ht="19.95">
      <c r="A15" s="502"/>
      <c r="B15" s="502"/>
      <c r="C15" s="457"/>
      <c r="D15" s="1523" t="s">
        <v>311</v>
      </c>
      <c r="E15" s="1524" t="s">
        <v>1859</v>
      </c>
      <c r="F15" s="1526"/>
      <c r="G15" s="1525" t="s">
        <v>1860</v>
      </c>
      <c r="H15" s="1533"/>
      <c r="J15" s="455">
        <v>19</v>
      </c>
    </row>
    <row customHeight="1" ht="24">
      <c r="A16" s="502"/>
      <c r="B16" s="502"/>
      <c r="C16" s="457"/>
      <c r="D16" s="1523" t="s">
        <v>314</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92</v>
      </c>
      <c r="E18" s="1527" t="s">
        <v>1865</v>
      </c>
      <c r="F18" s="1526"/>
      <c r="G18" s="474" t="s">
        <v>1864</v>
      </c>
      <c r="H18" s="1533"/>
      <c r="I18" s="852"/>
      <c r="J18" s="455">
        <v>46</v>
      </c>
    </row>
    <row customHeight="1" ht="23.25">
      <c r="A19" s="502"/>
      <c r="B19" s="502"/>
      <c r="C19" s="457"/>
      <c r="D19" s="1520" t="s">
        <v>112</v>
      </c>
      <c r="E19" s="1527" t="s">
        <v>1866</v>
      </c>
      <c r="F19" s="1521" t="s">
        <v>310</v>
      </c>
      <c r="G19" s="2471" t="s">
        <v>1867</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93</v>
      </c>
      <c r="E22" s="474" t="s">
        <v>1868</v>
      </c>
      <c r="F22" s="1526"/>
      <c r="G22" s="474" t="s">
        <v>1869</v>
      </c>
      <c r="H22" s="1532"/>
      <c r="J22" s="501">
        <v>25</v>
      </c>
    </row>
    <row s="501" customFormat="1" customHeight="1" ht="19.95">
      <c r="A23" s="502"/>
      <c r="B23" s="502"/>
      <c r="C23" s="502"/>
      <c r="D23" s="1520" t="s">
        <v>94</v>
      </c>
      <c r="E23" s="1527" t="s">
        <v>1870</v>
      </c>
      <c r="F23" s="1531"/>
      <c r="G23" s="474" t="s">
        <v>1871</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253C1-5E75-60BB-C149-5182916E06D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50</v>
      </c>
      <c r="H1" s="1631" t="s">
        <v>52</v>
      </c>
      <c r="IU1" s="1155" t="s">
        <v>14</v>
      </c>
    </row>
    <row s="1850" customFormat="1" customHeight="1" ht="22.5" hidden="1">
      <c r="A2" s="831"/>
      <c r="B2" s="1160">
        <v>1</v>
      </c>
      <c r="C2" s="1160"/>
      <c r="D2" s="1928" t="s">
        <v>519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89</v>
      </c>
      <c r="F8" s="1540" t="s">
        <v>1872</v>
      </c>
      <c r="G8" s="1540" t="s">
        <v>50</v>
      </c>
      <c r="H8" s="1540" t="s">
        <v>52</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73B9D-1AB2-86A8-7C0B-BED1E8F43A7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519</v>
      </c>
      <c r="E2" s="1889"/>
      <c r="F2" s="1892" t="str">
        <f>IF(ROIV_INFO_NAME="","",ROIV_INFO_NAME)</f>
        <v>Филиал ПАО "ОГК-2" - Серовская ГРЭС, г. Серов</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ПАО "ОГК-2" - Серовская ГРЭС, г. Серов</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D25B6-B5B1-A38A-3BED-70E0DE11668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519</v>
      </c>
      <c r="E2" s="1904"/>
      <c r="F2" s="1906" t="str">
        <f>IF(ROIV_INFO_NAME="","",ROIV_INFO_NAME)</f>
        <v>Филиал ПАО "ОГК-2" - Серовская ГРЭС, г. Серов</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89</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ПАО "ОГК-2" - Серовская ГРЭС, г. Серов</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3E04C-35D4-459C-672E-24B1DD6ECBA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519</v>
      </c>
      <c r="E2" s="2127">
        <v>1</v>
      </c>
      <c r="F2" s="2303" t="str">
        <f>IF(region_name="","",region_name)</f>
        <v>Свердловская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519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89</v>
      </c>
      <c r="F11" s="2492" t="s">
        <v>308</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Свердловская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5D8672-5B59-C641-8253-CBC384EAD42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89</v>
      </c>
      <c r="E9" s="2209" t="s">
        <v>1890</v>
      </c>
      <c r="F9" s="2209"/>
      <c r="G9" s="2209"/>
      <c r="H9" s="2209"/>
      <c r="I9" s="2209"/>
      <c r="M9" s="121">
        <v>28</v>
      </c>
    </row>
    <row customHeight="1" ht="24">
      <c r="D10" s="2209"/>
      <c r="E10" s="127" t="s">
        <v>1891</v>
      </c>
      <c r="F10" s="127" t="s">
        <v>1892</v>
      </c>
      <c r="G10" s="127" t="s">
        <v>1893</v>
      </c>
      <c r="H10" s="127" t="s">
        <v>394</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1894</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E9CFD-3CBB-A21A-2EBB-DC3400CDE56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89</v>
      </c>
      <c r="E9" s="260" t="s">
        <v>1897</v>
      </c>
      <c r="J9" s="69">
        <v>16</v>
      </c>
    </row>
    <row customHeight="1" ht="1.05">
      <c r="C10" s="92"/>
      <c r="D10" s="87"/>
      <c r="E10" s="87"/>
      <c r="J10" s="69">
        <v>1</v>
      </c>
    </row>
    <row customHeight="1" ht="11.25" hidden="1">
      <c r="C11" s="92"/>
      <c r="D11" s="150">
        <v>0</v>
      </c>
      <c r="E11" s="261"/>
      <c r="J11" s="69">
        <v>0</v>
      </c>
    </row>
    <row customHeight="1" ht="15.75">
      <c r="C12" s="136"/>
      <c r="D12" s="113">
        <v>1</v>
      </c>
      <c r="E12" s="377" t="s">
        <v>1898</v>
      </c>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5B00D-C171-C683-F74E-B58C7E89B62C}" mc:Ignorable="x14ac xr xr2 xr3">
  <sheetPr>
    <tabColor rgb="FFCCCCFF"/>
    <pageSetUpPr fitToPage="1"/>
  </sheetPr>
  <dimension ref="A1:M14"/>
  <sheetViews>
    <sheetView topLeftCell="C6" showGridLines="0" zoomScale="90" workbookViewId="0" tabSelected="1">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89</v>
      </c>
      <c r="E9" s="108" t="s">
        <v>291</v>
      </c>
      <c r="M9" s="69">
        <v>16</v>
      </c>
    </row>
    <row customHeight="1" ht="12.75">
      <c r="C10" s="92"/>
      <c r="D10" s="87" t="s">
        <v>110</v>
      </c>
      <c r="E10" s="87" t="s">
        <v>111</v>
      </c>
      <c r="M10" s="69">
        <v>12</v>
      </c>
    </row>
    <row customHeight="1" ht="15" hidden="1">
      <c r="C11" s="92"/>
      <c r="D11" s="113">
        <v>0</v>
      </c>
      <c r="E11" s="149"/>
      <c r="M11" s="69">
        <v>0</v>
      </c>
    </row>
    <row customHeight="1" ht="17.25">
      <c r="A12" s="264"/>
      <c r="B12" s="264"/>
      <c r="C12" s="1817" t="s">
        <v>519</v>
      </c>
      <c r="D12" s="113" t="s">
        <v>110</v>
      </c>
      <c r="E12" s="114" t="s">
        <v>1902</v>
      </c>
      <c r="F12" s="264"/>
      <c r="G12" s="264"/>
      <c r="H12" s="264"/>
      <c r="I12" s="264"/>
      <c r="J12" s="264"/>
      <c r="K12" s="264"/>
      <c r="L12" s="264"/>
      <c r="M12" s="264"/>
    </row>
    <row customHeight="1" ht="14.699999999999998">
      <c r="C13" s="92"/>
      <c r="D13" s="109"/>
      <c r="E13" s="107" t="s">
        <v>1899</v>
      </c>
      <c r="M13" s="69">
        <v>14</v>
      </c>
    </row>
    <row customHeight="1" ht="14.25" hidden="1">
      <c r="A14" s="69" t="s">
        <v>83</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87A21-897C-6258-655F-FB2174905196}"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ПАО "ОГК-2" - Серовская ГРЭС, г. Серов</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90</v>
      </c>
      <c r="G9" s="2175" t="s">
        <v>129</v>
      </c>
      <c r="H9" s="2194"/>
      <c r="I9" s="2195"/>
      <c r="J9" s="2101"/>
      <c r="K9" s="1559"/>
      <c r="L9" s="2127" t="s">
        <v>292</v>
      </c>
      <c r="M9" s="2101"/>
      <c r="N9" s="2192" t="s">
        <v>89</v>
      </c>
      <c r="O9" s="2193"/>
      <c r="P9" s="2127" t="s">
        <v>130</v>
      </c>
      <c r="Q9" s="1556"/>
      <c r="R9" s="2127" t="s">
        <v>292</v>
      </c>
      <c r="S9" s="2101"/>
      <c r="T9" s="2192" t="s">
        <v>89</v>
      </c>
      <c r="U9" s="2193"/>
      <c r="V9" s="2127" t="s">
        <v>130</v>
      </c>
      <c r="W9" s="1556"/>
      <c r="X9" s="2127" t="s">
        <v>292</v>
      </c>
      <c r="Y9" s="2101"/>
      <c r="Z9" s="2192" t="s">
        <v>89</v>
      </c>
      <c r="AA9" s="2193"/>
      <c r="AB9" s="2127" t="s">
        <v>293</v>
      </c>
      <c r="AC9" s="1556"/>
      <c r="AD9" s="2127" t="s">
        <v>292</v>
      </c>
      <c r="AE9" s="2101"/>
      <c r="AF9" s="2192" t="s">
        <v>89</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131</v>
      </c>
      <c r="BM10" s="293">
        <v>23</v>
      </c>
    </row>
    <row customHeight="1" ht="15">
      <c r="D11" s="2183" t="s">
        <v>110</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538EF-1CBD-F05A-35BB-107067408B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1903</v>
      </c>
      <c r="C2" s="2500"/>
      <c r="D2" s="2500"/>
      <c r="E2" s="268"/>
      <c r="F2" s="89">
        <v>22</v>
      </c>
    </row>
    <row customHeight="1" ht="3">
      <c r="F3" s="89">
        <v>3</v>
      </c>
    </row>
    <row customHeight="1" ht="23.25">
      <c r="B4" s="2614" t="s">
        <v>1904</v>
      </c>
      <c r="C4" s="383" t="s">
        <v>1905</v>
      </c>
      <c r="D4" s="383" t="s">
        <v>1906</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5B3A9-21A5-ABB3-6DEC-DFF290898C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1907</v>
      </c>
    </row>
    <row r="4" s="264" customFormat="1" customHeight="1" ht="15">
      <c r="C4" s="1816"/>
      <c r="D4" s="113"/>
      <c r="E4" s="377"/>
    </row>
    <row r="6" s="1815" customFormat="1" customHeight="1" ht="17.25">
      <c r="A6" s="1815" t="s">
        <v>1908</v>
      </c>
    </row>
    <row r="8" s="264" customFormat="1" customHeight="1" ht="17.25">
      <c r="C8" s="1817"/>
      <c r="D8" s="113"/>
      <c r="E8" s="114"/>
    </row>
    <row r="11" s="1815" customFormat="1" customHeight="1" ht="17.25">
      <c r="A11" s="1815" t="s">
        <v>1909</v>
      </c>
    </row>
    <row r="13" s="1819" customFormat="1" customHeight="1" ht="15">
      <c r="A13" s="2217">
        <v>1</v>
      </c>
      <c r="B13" s="1160"/>
      <c r="C13" s="801" t="s">
        <v>519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1910</v>
      </c>
    </row>
    <row r="19" s="1850" customFormat="1" customHeight="1" ht="15">
      <c r="A19" s="1882"/>
      <c r="B19" s="1366">
        <v>1</v>
      </c>
      <c r="C19" s="1366"/>
      <c r="D19" s="800" t="s">
        <v>519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519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519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519</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1914</v>
      </c>
    </row>
    <row customHeight="1" ht="11.25"/>
    <row s="455" customFormat="1" customHeight="1" ht="22.5">
      <c r="A39" s="1791"/>
      <c r="B39" s="457"/>
      <c r="C39" s="859"/>
      <c r="D39" s="440"/>
      <c r="E39" s="860"/>
      <c r="F39" s="1812"/>
      <c r="G39" s="1822"/>
      <c r="H39" s="475"/>
    </row>
    <row customHeight="1" ht="11.25"/>
    <row s="1815" customFormat="1" customHeight="1" ht="11.25">
      <c r="A41" s="1815" t="s">
        <v>1915</v>
      </c>
    </row>
    <row customHeight="1" ht="11.25"/>
    <row s="455" customFormat="1" customHeight="1" ht="22.5">
      <c r="A43" s="457"/>
      <c r="B43" s="457"/>
      <c r="C43" s="457"/>
      <c r="D43" s="440"/>
      <c r="E43" s="860"/>
      <c r="F43" s="861"/>
      <c r="G43" s="1822"/>
      <c r="H43" s="475"/>
    </row>
    <row customHeight="1" ht="11.25"/>
    <row s="1815" customFormat="1" customHeight="1" ht="11.25">
      <c r="A45" s="1815" t="s">
        <v>1916</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1917</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1918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1919</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1920</v>
      </c>
    </row>
    <row r="68" s="1635" customFormat="1" customHeight="1" ht="14.25">
      <c r="A68" s="343"/>
      <c r="B68" s="1160"/>
      <c r="C68" s="376"/>
      <c r="D68" s="1810"/>
      <c r="E68" s="886"/>
      <c r="F68" s="1825"/>
      <c r="G68" s="89"/>
      <c r="I68" s="1624"/>
      <c r="J68" s="1624"/>
    </row>
    <row r="70" s="1815" customFormat="1" customHeight="1" ht="11.25">
      <c r="A70" s="1815" t="s">
        <v>1921</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1923</v>
      </c>
    </row>
    <row r="75" s="1815" customFormat="1" customHeight="1" ht="11.25">
      <c r="A75" s="1815" t="s">
        <v>1924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1922</v>
      </c>
    </row>
    <row r="79" s="1815" customFormat="1" customHeight="1" ht="11.25">
      <c r="A79" s="1815" t="s">
        <v>1925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1937</v>
      </c>
    </row>
    <row r="139" s="1850" customFormat="1" customHeight="1" ht="45">
      <c r="A139" s="1806"/>
      <c r="B139" s="1160"/>
      <c r="C139" s="412"/>
      <c r="D139" s="89"/>
      <c r="E139" s="2572"/>
      <c r="F139" s="2108" t="s">
        <v>110</v>
      </c>
      <c r="G139" s="2575" t="s">
        <v>28</v>
      </c>
      <c r="H139" s="289"/>
      <c r="I139" s="637" t="s">
        <v>110</v>
      </c>
      <c r="J139" s="1807" t="s">
        <v>1938</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1943</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11DA5-6C54-F98C-F104-E86C902756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1947</v>
      </c>
      <c r="B1" s="846"/>
      <c r="C1" s="982" t="s">
        <v>1948</v>
      </c>
      <c r="D1" s="980" t="s">
        <v>811</v>
      </c>
      <c r="E1" s="980" t="s">
        <v>857</v>
      </c>
      <c r="F1" s="980" t="s">
        <v>910</v>
      </c>
      <c r="G1" s="980" t="s">
        <v>897</v>
      </c>
      <c r="H1" s="980" t="s">
        <v>1621</v>
      </c>
    </row>
    <row customHeight="1" ht="9">
      <c r="A2" s="983" t="s">
        <v>1949</v>
      </c>
      <c r="B2" s="983"/>
      <c r="C2" s="984" t="str">
        <f>INDEX(TEMPLATE_NUMBER_FORM_LIST,MATCH(TEMPLATE_SPHERE,TEMPLATE_SPHERE_LIST,0))</f>
        <v>10</v>
      </c>
      <c r="D2" s="983" t="s">
        <v>1471</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1950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1951</v>
      </c>
      <c r="B4" s="846" t="s">
        <v>111</v>
      </c>
      <c r="C4" s="984" t="str">
        <f>IF(TEMPLATE_SPHERE="HEAT",D4,IF(TEMPLATE_SPHERE="TKO",H4,E4))</f>
        <v>Форма 1. Информация об организации, осуществляющей водоотведение (общая информация)</v>
      </c>
      <c r="D4" s="983" t="s">
        <v>1952</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1953</v>
      </c>
    </row>
    <row customHeight="1" ht="117">
      <c r="A5" s="846" t="s">
        <v>1954</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1956</v>
      </c>
    </row>
    <row customHeight="1" ht="90">
      <c r="A6" s="846" t="s">
        <v>1957</v>
      </c>
      <c r="B6" s="846" t="s">
        <v>92</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1958</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1959</v>
      </c>
      <c r="E7" s="846" t="s">
        <v>1960</v>
      </c>
      <c r="F7" s="986"/>
      <c r="G7" s="986"/>
      <c r="H7" s="986"/>
    </row>
    <row customHeight="1" ht="108">
      <c r="A8" s="846" t="s">
        <v>1961</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1158</v>
      </c>
      <c r="E8" s="846" t="s">
        <v>1962</v>
      </c>
      <c r="F8" s="986"/>
      <c r="G8" s="986"/>
      <c r="H8" s="986"/>
    </row>
    <row customHeight="1" ht="99">
      <c r="A9" s="846" t="s">
        <v>1963</v>
      </c>
      <c r="B9" s="846"/>
      <c r="C9" s="846" t="s">
        <v>1964</v>
      </c>
      <c r="D9" s="846"/>
      <c r="E9" s="846"/>
      <c r="F9" s="986"/>
      <c r="G9" s="986"/>
      <c r="H9" s="986"/>
    </row>
    <row customHeight="1" ht="126">
      <c r="A10" s="846" t="s">
        <v>1965</v>
      </c>
      <c r="B10" s="846"/>
      <c r="C10" s="846" t="s">
        <v>1966</v>
      </c>
      <c r="D10" s="846"/>
      <c r="E10" s="846"/>
      <c r="F10" s="986"/>
      <c r="G10" s="986"/>
      <c r="H10" s="986"/>
    </row>
    <row customHeight="1" ht="108">
      <c r="A11" s="846" t="s">
        <v>1967</v>
      </c>
      <c r="B11" s="846"/>
      <c r="C11" s="846" t="s">
        <v>1968</v>
      </c>
      <c r="D11" s="846"/>
      <c r="E11" s="846"/>
      <c r="F11" s="986"/>
      <c r="G11" s="986"/>
      <c r="H11" s="986"/>
    </row>
    <row customHeight="1" ht="54">
      <c r="A12" s="846" t="s">
        <v>1969</v>
      </c>
      <c r="B12" s="846"/>
      <c r="C12" s="846" t="s">
        <v>1970</v>
      </c>
      <c r="D12" s="846"/>
      <c r="E12" s="846"/>
      <c r="F12" s="986"/>
      <c r="G12" s="986"/>
      <c r="H12" s="986"/>
    </row>
    <row customHeight="1" ht="45">
      <c r="A13" s="846" t="s">
        <v>1971</v>
      </c>
      <c r="B13" s="846"/>
      <c r="C13" s="846" t="s">
        <v>1972</v>
      </c>
      <c r="D13" s="846"/>
      <c r="E13" s="846"/>
      <c r="F13" s="986"/>
      <c r="G13" s="986"/>
      <c r="H13" s="986"/>
    </row>
    <row customHeight="1" ht="117">
      <c r="A14" s="846" t="s">
        <v>1973</v>
      </c>
      <c r="B14" s="846"/>
      <c r="C14" s="846" t="s">
        <v>1974</v>
      </c>
      <c r="D14" s="846"/>
      <c r="E14" s="846"/>
      <c r="F14" s="986"/>
      <c r="G14" s="986"/>
      <c r="H14" s="986"/>
    </row>
    <row customHeight="1" ht="117">
      <c r="A15" s="846" t="s">
        <v>1975</v>
      </c>
      <c r="B15" s="846"/>
      <c r="C15" s="846" t="s">
        <v>1976</v>
      </c>
      <c r="D15" s="846"/>
      <c r="E15" s="846"/>
      <c r="F15" s="986"/>
      <c r="G15" s="986"/>
      <c r="H15" s="986"/>
    </row>
    <row customHeight="1" ht="63">
      <c r="A16" s="846" t="s">
        <v>1977</v>
      </c>
      <c r="B16" s="846"/>
      <c r="C16" s="846" t="s">
        <v>1978</v>
      </c>
      <c r="D16" s="846"/>
      <c r="E16" s="846"/>
      <c r="F16" s="986"/>
      <c r="G16" s="986"/>
      <c r="H16" s="986"/>
    </row>
    <row customHeight="1" ht="54">
      <c r="A17" s="846" t="s">
        <v>1979</v>
      </c>
      <c r="B17" s="846"/>
      <c r="C17" s="984" t="s">
        <v>1980</v>
      </c>
      <c r="D17" s="846"/>
      <c r="E17" s="846"/>
      <c r="F17" s="986"/>
      <c r="G17" s="986"/>
      <c r="H17" s="986"/>
    </row>
    <row customHeight="1" ht="27">
      <c r="A18" s="846" t="s">
        <v>1981</v>
      </c>
      <c r="B18" s="846"/>
      <c r="C18" s="984" t="s">
        <v>1982</v>
      </c>
      <c r="D18" s="846"/>
      <c r="E18" s="846"/>
      <c r="F18" s="986"/>
      <c r="G18" s="986"/>
      <c r="H18" s="986"/>
    </row>
    <row customHeight="1" ht="54">
      <c r="A19" s="846" t="s">
        <v>1983</v>
      </c>
      <c r="B19" s="846"/>
      <c r="C19" s="984" t="s">
        <v>1984</v>
      </c>
      <c r="D19" s="846"/>
      <c r="E19" s="846"/>
      <c r="F19" s="986"/>
      <c r="G19" s="986"/>
      <c r="H19" s="986"/>
    </row>
    <row customHeight="1" ht="36">
      <c r="A20" s="846" t="s">
        <v>1985</v>
      </c>
      <c r="B20" s="846"/>
      <c r="C20" s="984" t="s">
        <v>1986</v>
      </c>
      <c r="D20" s="846"/>
      <c r="E20" s="846"/>
      <c r="F20" s="986"/>
      <c r="G20" s="986"/>
      <c r="H20" s="986"/>
    </row>
    <row customHeight="1" ht="36">
      <c r="A21" s="846" t="s">
        <v>1987</v>
      </c>
      <c r="B21" s="846"/>
      <c r="C21" s="984" t="s">
        <v>1988</v>
      </c>
      <c r="D21" s="846"/>
      <c r="E21" s="846"/>
      <c r="F21" s="986"/>
      <c r="G21" s="986"/>
      <c r="H21" s="986"/>
    </row>
    <row customHeight="1" ht="27">
      <c r="A22" s="846" t="s">
        <v>1989</v>
      </c>
      <c r="B22" s="846"/>
      <c r="C22" s="984" t="s">
        <v>1990</v>
      </c>
      <c r="D22" s="846"/>
      <c r="E22" s="846"/>
      <c r="F22" s="986"/>
      <c r="G22" s="986"/>
      <c r="H22" s="986"/>
    </row>
    <row customHeight="1" ht="36">
      <c r="A23" s="846" t="s">
        <v>1991</v>
      </c>
      <c r="B23" s="846"/>
      <c r="C23" s="984" t="s">
        <v>1992</v>
      </c>
      <c r="D23" s="846"/>
      <c r="E23" s="846"/>
      <c r="F23" s="986"/>
      <c r="G23" s="986"/>
      <c r="H23" s="986"/>
    </row>
    <row customHeight="1" ht="28.5">
      <c r="A24" s="846" t="s">
        <v>1993</v>
      </c>
      <c r="B24" s="846"/>
      <c r="C24" s="984" t="s">
        <v>1994</v>
      </c>
      <c r="D24" s="846"/>
      <c r="E24" s="846"/>
      <c r="F24" s="986"/>
      <c r="G24" s="986"/>
      <c r="H24" s="986"/>
    </row>
    <row customHeight="1" ht="36">
      <c r="A25" s="846" t="s">
        <v>1995</v>
      </c>
      <c r="B25" s="846"/>
      <c r="C25" s="984" t="s">
        <v>1996</v>
      </c>
      <c r="D25" s="846"/>
      <c r="E25" s="846"/>
      <c r="F25" s="986"/>
      <c r="G25" s="986"/>
      <c r="H25" s="986"/>
    </row>
    <row customHeight="1" ht="27">
      <c r="A26" s="846" t="s">
        <v>1997</v>
      </c>
      <c r="B26" s="846"/>
      <c r="C26" s="984" t="s">
        <v>1998</v>
      </c>
      <c r="D26" s="846"/>
      <c r="E26" s="846"/>
      <c r="F26" s="986"/>
      <c r="G26" s="986"/>
      <c r="H26" s="986"/>
    </row>
    <row customHeight="1" ht="36">
      <c r="A27" s="846" t="s">
        <v>1999</v>
      </c>
      <c r="B27" s="846"/>
      <c r="C27" s="984" t="s">
        <v>2000</v>
      </c>
      <c r="D27" s="846"/>
      <c r="E27" s="846"/>
      <c r="F27" s="986"/>
      <c r="G27" s="986"/>
      <c r="H27" s="986"/>
    </row>
    <row customHeight="1" ht="28.5">
      <c r="A28" s="846" t="s">
        <v>2001</v>
      </c>
      <c r="B28" s="846"/>
      <c r="C28" s="984" t="s">
        <v>2002</v>
      </c>
      <c r="D28" s="846"/>
      <c r="E28" s="846"/>
      <c r="F28" s="986"/>
      <c r="G28" s="986"/>
      <c r="H28" s="986"/>
    </row>
    <row customHeight="1" ht="126">
      <c r="A29" s="846" t="s">
        <v>2003</v>
      </c>
      <c r="B29" s="846" t="s">
        <v>1572</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2005</v>
      </c>
    </row>
    <row customHeight="1" ht="36">
      <c r="A30" s="846" t="s">
        <v>2006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2008</v>
      </c>
      <c r="B31" s="846"/>
      <c r="C31" s="984" t="str">
        <f>IF(TEMPLATE_SPHERE="HEAT",D31,IF(TEMPLATE_SPHERE="TKO",H31,E31))</f>
        <v>Форма 1. Информация об организации, осуществляющей водоотведение (общая информация)</v>
      </c>
      <c r="D31" s="846" t="s">
        <v>2009</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2010</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2012</v>
      </c>
    </row>
    <row customHeight="1" ht="9">
      <c r="A33" s="846"/>
      <c r="B33" s="846"/>
      <c r="C33" s="984"/>
      <c r="D33" s="846"/>
      <c r="E33" s="846"/>
      <c r="F33" s="986"/>
      <c r="G33" s="986"/>
      <c r="H33" s="986"/>
    </row>
    <row customHeight="1" ht="9">
      <c r="A34" s="846"/>
      <c r="B34" s="846" t="s">
        <v>1508</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0A17C7-6674-95AD-6573-CDCDF5DE790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2013</v>
      </c>
      <c r="D1" s="898"/>
      <c r="E1" s="898"/>
      <c r="F1" s="898"/>
      <c r="G1" s="898"/>
      <c r="H1" s="898" t="s">
        <v>2014</v>
      </c>
      <c r="I1" s="898"/>
      <c r="J1" s="898"/>
      <c r="K1" s="898"/>
      <c r="L1" s="898"/>
      <c r="M1" s="898" t="s">
        <v>2015</v>
      </c>
      <c r="N1" s="898" t="s">
        <v>2016</v>
      </c>
      <c r="O1" s="2592" t="s">
        <v>2017</v>
      </c>
      <c r="P1" s="2592"/>
      <c r="Q1" s="2592"/>
      <c r="R1" s="2592"/>
      <c r="S1" s="2592"/>
      <c r="T1" s="2592" t="s">
        <v>2015</v>
      </c>
      <c r="U1" s="2592"/>
      <c r="V1" s="2592"/>
      <c r="W1" s="2592"/>
      <c r="X1" s="2592"/>
      <c r="Y1" s="999"/>
      <c r="Z1" s="2592" t="s">
        <v>2018</v>
      </c>
      <c r="AA1" s="2592"/>
      <c r="AB1" s="2592"/>
      <c r="AC1" s="2592"/>
      <c r="AD1" s="2592"/>
    </row>
    <row customHeight="1" ht="18">
      <c r="A2" s="846"/>
      <c r="B2" s="846"/>
      <c r="C2" s="841" t="s">
        <v>811</v>
      </c>
      <c r="D2" s="841" t="s">
        <v>857</v>
      </c>
      <c r="E2" s="841" t="s">
        <v>910</v>
      </c>
      <c r="F2" s="841" t="s">
        <v>897</v>
      </c>
      <c r="G2" s="841" t="s">
        <v>1621</v>
      </c>
      <c r="H2" s="843"/>
      <c r="I2" s="843"/>
      <c r="J2" s="843"/>
      <c r="K2" s="843"/>
      <c r="L2" s="843"/>
      <c r="M2" s="843"/>
      <c r="N2" s="843"/>
      <c r="O2" s="841" t="s">
        <v>811</v>
      </c>
      <c r="P2" s="841" t="s">
        <v>857</v>
      </c>
      <c r="Q2" s="841" t="s">
        <v>897</v>
      </c>
      <c r="R2" s="841" t="s">
        <v>910</v>
      </c>
      <c r="S2" s="841" t="s">
        <v>1621</v>
      </c>
      <c r="T2" s="841" t="s">
        <v>811</v>
      </c>
      <c r="U2" s="841" t="s">
        <v>857</v>
      </c>
      <c r="V2" s="841" t="s">
        <v>897</v>
      </c>
      <c r="W2" s="841" t="s">
        <v>910</v>
      </c>
      <c r="X2" s="841" t="s">
        <v>1621</v>
      </c>
      <c r="Y2" s="841"/>
      <c r="Z2" s="841" t="s">
        <v>811</v>
      </c>
      <c r="AA2" s="850" t="s">
        <v>857</v>
      </c>
      <c r="AB2" s="841" t="s">
        <v>897</v>
      </c>
      <c r="AC2" s="841" t="s">
        <v>910</v>
      </c>
      <c r="AD2" s="841" t="s">
        <v>1621</v>
      </c>
    </row>
    <row customHeight="1" ht="162">
      <c r="A3" s="845" t="s">
        <v>26</v>
      </c>
      <c r="B3" s="845"/>
      <c r="C3" s="2596" t="s">
        <v>2019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2020</v>
      </c>
      <c r="AA3" s="843" t="s">
        <v>2021</v>
      </c>
      <c r="AB3" s="846" t="s">
        <v>2022</v>
      </c>
      <c r="AC3" s="846" t="s">
        <v>2023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1559</v>
      </c>
      <c r="D11" s="2599" t="s">
        <v>1555</v>
      </c>
      <c r="E11" s="2599" t="s">
        <v>1654</v>
      </c>
      <c r="F11" s="2599" t="s">
        <v>2024</v>
      </c>
      <c r="G11" s="2599"/>
      <c r="H11" s="898" t="s">
        <v>2025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2026</v>
      </c>
      <c r="U11" s="843" t="s">
        <v>2027</v>
      </c>
      <c r="V11" s="843"/>
      <c r="W11" s="843"/>
      <c r="X11" s="843"/>
      <c r="Y11" s="1000"/>
      <c r="Z11" s="846" t="s">
        <v>2028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2030</v>
      </c>
      <c r="U12" s="843" t="s">
        <v>2031</v>
      </c>
      <c r="V12" s="843"/>
      <c r="W12" s="843"/>
      <c r="X12" s="843"/>
      <c r="Y12" s="1000"/>
      <c r="Z12" s="846" t="s">
        <v>2032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2034</v>
      </c>
      <c r="U13" s="844" t="s">
        <v>2035</v>
      </c>
      <c r="V13" s="844"/>
      <c r="W13" s="844"/>
      <c r="X13" s="843"/>
      <c r="Y13" s="1000"/>
      <c r="Z13" s="846" t="s">
        <v>2036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2038</v>
      </c>
      <c r="AA14" s="849" t="s">
        <v>2038</v>
      </c>
      <c r="AB14" s="846"/>
      <c r="AC14" s="846"/>
      <c r="AD14" s="846"/>
    </row>
    <row customHeight="1" ht="108">
      <c r="A15" s="2593"/>
      <c r="B15" s="899">
        <v>5</v>
      </c>
      <c r="C15" s="2600"/>
      <c r="D15" s="2600"/>
      <c r="E15" s="2600"/>
      <c r="F15" s="2600"/>
      <c r="G15" s="2600"/>
      <c r="H15" s="2594" t="s">
        <v>2039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2040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2025</v>
      </c>
      <c r="D18" s="967" t="s">
        <v>2025</v>
      </c>
      <c r="E18" s="843" t="s">
        <v>2025</v>
      </c>
      <c r="F18" s="843" t="s">
        <v>2025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2042</v>
      </c>
      <c r="U18" s="846" t="s">
        <v>2043</v>
      </c>
      <c r="V18" s="846" t="s">
        <v>2044</v>
      </c>
      <c r="W18" s="846" t="s">
        <v>2045</v>
      </c>
      <c r="X18" s="843"/>
      <c r="Y18" s="1000"/>
      <c r="Z18" s="846" t="s">
        <v>2046</v>
      </c>
      <c r="AA18" s="849" t="s">
        <v>2047</v>
      </c>
      <c r="AB18" s="849" t="s">
        <v>2047</v>
      </c>
      <c r="AC18" s="849" t="s">
        <v>2047</v>
      </c>
      <c r="AD18" s="846"/>
    </row>
    <row customHeight="1" ht="36">
      <c r="A19" s="845"/>
      <c r="B19" s="899">
        <v>2</v>
      </c>
      <c r="C19" s="843" t="s">
        <v>2029</v>
      </c>
      <c r="D19" s="967" t="s">
        <v>2029</v>
      </c>
      <c r="E19" s="843" t="s">
        <v>2029</v>
      </c>
      <c r="F19" s="843" t="s">
        <v>2029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2048</v>
      </c>
      <c r="U19" s="846" t="s">
        <v>2049</v>
      </c>
      <c r="V19" s="846" t="s">
        <v>2050</v>
      </c>
      <c r="W19" s="846" t="s">
        <v>2051</v>
      </c>
      <c r="X19" s="843"/>
      <c r="Y19" s="1000"/>
      <c r="Z19" s="846" t="s">
        <v>2052</v>
      </c>
      <c r="AA19" s="849" t="s">
        <v>2052</v>
      </c>
      <c r="AB19" s="849" t="s">
        <v>2052</v>
      </c>
      <c r="AC19" s="849" t="s">
        <v>2052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712</v>
      </c>
      <c r="P20" s="957" t="s">
        <v>712</v>
      </c>
      <c r="Q20" s="957" t="s">
        <v>712</v>
      </c>
      <c r="R20" s="957" t="s">
        <v>712</v>
      </c>
      <c r="S20" s="957"/>
      <c r="T20" s="964" t="s">
        <v>2053</v>
      </c>
      <c r="U20" s="846" t="s">
        <v>2054</v>
      </c>
      <c r="V20" s="846" t="s">
        <v>2055</v>
      </c>
      <c r="W20" s="846" t="s">
        <v>2056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311</v>
      </c>
      <c r="P21" s="957"/>
      <c r="Q21" s="957"/>
      <c r="R21" s="957"/>
      <c r="S21" s="957"/>
      <c r="T21" s="964" t="s">
        <v>2057</v>
      </c>
      <c r="U21" s="846"/>
      <c r="V21" s="846"/>
      <c r="W21" s="846"/>
      <c r="X21" s="843"/>
      <c r="Y21" s="1000"/>
      <c r="Z21" s="846" t="s">
        <v>2058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2059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2062</v>
      </c>
      <c r="U25" s="846" t="s">
        <v>2062</v>
      </c>
      <c r="V25" s="846" t="s">
        <v>2062</v>
      </c>
      <c r="W25" s="846" t="s">
        <v>2062</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728</v>
      </c>
      <c r="P26" s="957" t="s">
        <v>722</v>
      </c>
      <c r="Q26" s="957" t="s">
        <v>2063</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2064</v>
      </c>
      <c r="V26" s="964" t="s">
        <v>2064</v>
      </c>
      <c r="W26" s="964" t="s">
        <v>2064</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730</v>
      </c>
      <c r="P27" s="957" t="s">
        <v>724</v>
      </c>
      <c r="Q27" s="957" t="s">
        <v>2065</v>
      </c>
      <c r="R27" s="957" t="s">
        <v>724</v>
      </c>
      <c r="S27" s="957"/>
      <c r="T27" s="964" t="s">
        <v>2066</v>
      </c>
      <c r="U27" s="964" t="s">
        <v>2066</v>
      </c>
      <c r="V27" s="964" t="s">
        <v>2066</v>
      </c>
      <c r="W27" s="964" t="s">
        <v>2066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732</v>
      </c>
      <c r="P28" s="957"/>
      <c r="Q28" s="957"/>
      <c r="R28" s="957"/>
      <c r="S28" s="957"/>
      <c r="T28" s="964" t="s">
        <v>2067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2068</v>
      </c>
      <c r="V29" s="846"/>
      <c r="W29" s="846" t="s">
        <v>2068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741</v>
      </c>
      <c r="P30" s="957" t="s">
        <v>732</v>
      </c>
      <c r="Q30" s="957" t="s">
        <v>741</v>
      </c>
      <c r="R30" s="957" t="s">
        <v>732</v>
      </c>
      <c r="S30" s="957"/>
      <c r="T30" s="964" t="s">
        <v>2069</v>
      </c>
      <c r="U30" s="846" t="s">
        <v>2069</v>
      </c>
      <c r="V30" s="846" t="s">
        <v>2069</v>
      </c>
      <c r="W30" s="846" t="s">
        <v>2069</v>
      </c>
      <c r="X30" s="843"/>
      <c r="Y30" s="1000"/>
      <c r="Z30" s="846"/>
      <c r="AA30" s="849" t="s">
        <v>2070</v>
      </c>
      <c r="AB30" s="849" t="s">
        <v>2070</v>
      </c>
      <c r="AC30" s="849" t="s">
        <v>2070</v>
      </c>
      <c r="AD30" s="846"/>
    </row>
    <row customHeight="1" ht="18">
      <c r="A31" s="845"/>
      <c r="B31" s="899">
        <v>14</v>
      </c>
      <c r="C31" s="843" t="s">
        <v>2071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2072</v>
      </c>
      <c r="P31" s="957" t="s">
        <v>735</v>
      </c>
      <c r="Q31" s="957" t="s">
        <v>2072</v>
      </c>
      <c r="R31" s="957" t="s">
        <v>735</v>
      </c>
      <c r="S31" s="957"/>
      <c r="T31" s="965" t="s">
        <v>2073</v>
      </c>
      <c r="U31" s="846" t="s">
        <v>2073</v>
      </c>
      <c r="V31" s="846" t="s">
        <v>2073</v>
      </c>
      <c r="W31" s="846" t="s">
        <v>2073</v>
      </c>
      <c r="X31" s="843"/>
      <c r="Y31" s="1000"/>
      <c r="Z31" s="846"/>
      <c r="AA31" s="849"/>
      <c r="AB31" s="849"/>
      <c r="AC31" s="849"/>
      <c r="AD31" s="846"/>
    </row>
    <row customHeight="1" ht="36">
      <c r="A32" s="845"/>
      <c r="B32" s="899">
        <v>15</v>
      </c>
      <c r="C32" s="843" t="s">
        <v>2074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2075</v>
      </c>
      <c r="P32" s="957" t="s">
        <v>737</v>
      </c>
      <c r="Q32" s="957" t="s">
        <v>2075</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2076</v>
      </c>
      <c r="V32" s="846" t="s">
        <v>2076</v>
      </c>
      <c r="W32" s="846" t="s">
        <v>2076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2077</v>
      </c>
      <c r="V33" s="846" t="s">
        <v>2077</v>
      </c>
      <c r="W33" s="846" t="s">
        <v>2078</v>
      </c>
      <c r="X33" s="843"/>
      <c r="Y33" s="1000"/>
      <c r="Z33" s="846"/>
      <c r="AA33" s="849" t="s">
        <v>2079</v>
      </c>
      <c r="AB33" s="849" t="s">
        <v>2079</v>
      </c>
      <c r="AC33" s="849" t="s">
        <v>2079</v>
      </c>
      <c r="AD33" s="846"/>
    </row>
    <row customHeight="1" ht="27">
      <c r="A34" s="845"/>
      <c r="B34" s="899">
        <v>17</v>
      </c>
      <c r="C34" s="843" t="s">
        <v>2080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2081</v>
      </c>
      <c r="P34" s="957" t="s">
        <v>2063</v>
      </c>
      <c r="Q34" s="957" t="s">
        <v>2081</v>
      </c>
      <c r="R34" s="957" t="s">
        <v>2063</v>
      </c>
      <c r="S34" s="957"/>
      <c r="T34" s="966" t="s">
        <v>2082</v>
      </c>
      <c r="U34" s="846" t="s">
        <v>2082</v>
      </c>
      <c r="V34" s="846" t="s">
        <v>2082</v>
      </c>
      <c r="W34" s="846" t="s">
        <v>2083</v>
      </c>
      <c r="X34" s="843"/>
      <c r="Y34" s="1000"/>
      <c r="Z34" s="846"/>
      <c r="AA34" s="849"/>
      <c r="AB34" s="846"/>
      <c r="AC34" s="846"/>
      <c r="AD34" s="846"/>
    </row>
    <row customHeight="1" ht="45">
      <c r="A35" s="845"/>
      <c r="B35" s="899">
        <v>18</v>
      </c>
      <c r="C35" s="843" t="s">
        <v>2084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2085</v>
      </c>
      <c r="P35" s="957" t="s">
        <v>2065</v>
      </c>
      <c r="Q35" s="957" t="s">
        <v>2085</v>
      </c>
      <c r="R35" s="957" t="s">
        <v>2065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2086</v>
      </c>
      <c r="V35" s="846" t="s">
        <v>2086</v>
      </c>
      <c r="W35" s="846" t="s">
        <v>2086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2087</v>
      </c>
      <c r="U36" s="846" t="s">
        <v>2087</v>
      </c>
      <c r="V36" s="846" t="s">
        <v>2087</v>
      </c>
      <c r="W36" s="846" t="s">
        <v>2087</v>
      </c>
      <c r="X36" s="843"/>
      <c r="Y36" s="1000"/>
      <c r="Z36" s="846"/>
      <c r="AA36" s="849"/>
      <c r="AB36" s="846"/>
      <c r="AC36" s="846"/>
      <c r="AD36" s="846"/>
    </row>
    <row customHeight="1" ht="18">
      <c r="A37" s="845"/>
      <c r="B37" s="899">
        <v>20</v>
      </c>
      <c r="C37" s="843" t="s">
        <v>2088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2089</v>
      </c>
      <c r="P37" s="957" t="s">
        <v>2072</v>
      </c>
      <c r="Q37" s="957" t="s">
        <v>2089</v>
      </c>
      <c r="R37" s="957" t="s">
        <v>2072</v>
      </c>
      <c r="S37" s="957"/>
      <c r="T37" s="964" t="s">
        <v>2090</v>
      </c>
      <c r="U37" s="846" t="s">
        <v>2090</v>
      </c>
      <c r="V37" s="846" t="s">
        <v>2090</v>
      </c>
      <c r="W37" s="846" t="s">
        <v>2090</v>
      </c>
      <c r="X37" s="843"/>
      <c r="Y37" s="1000"/>
      <c r="Z37" s="846"/>
      <c r="AA37" s="849"/>
      <c r="AB37" s="846"/>
      <c r="AC37" s="846"/>
      <c r="AD37" s="846"/>
    </row>
    <row customHeight="1" ht="18">
      <c r="A38" s="845"/>
      <c r="B38" s="899">
        <v>21</v>
      </c>
      <c r="C38" s="843" t="s">
        <v>2091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2092</v>
      </c>
      <c r="P38" s="957" t="s">
        <v>2075</v>
      </c>
      <c r="Q38" s="957" t="s">
        <v>2092</v>
      </c>
      <c r="R38" s="957" t="s">
        <v>2075</v>
      </c>
      <c r="S38" s="957"/>
      <c r="T38" s="964" t="s">
        <v>2093</v>
      </c>
      <c r="U38" s="846" t="s">
        <v>2093</v>
      </c>
      <c r="V38" s="846" t="s">
        <v>2093</v>
      </c>
      <c r="W38" s="846" t="s">
        <v>2093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749</v>
      </c>
      <c r="P39" s="957" t="s">
        <v>743</v>
      </c>
      <c r="Q39" s="957" t="s">
        <v>749</v>
      </c>
      <c r="R39" s="957" t="s">
        <v>743</v>
      </c>
      <c r="S39" s="957"/>
      <c r="T39" s="964" t="s">
        <v>2094</v>
      </c>
      <c r="U39" s="846" t="s">
        <v>2095</v>
      </c>
      <c r="V39" s="846" t="s">
        <v>2096</v>
      </c>
      <c r="W39" s="846" t="s">
        <v>2097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2098</v>
      </c>
      <c r="P40" s="957" t="s">
        <v>745</v>
      </c>
      <c r="Q40" s="957" t="s">
        <v>2098</v>
      </c>
      <c r="R40" s="957" t="s">
        <v>745</v>
      </c>
      <c r="S40" s="957"/>
      <c r="T40" s="843" t="s">
        <v>2099</v>
      </c>
      <c r="U40" s="843" t="s">
        <v>2099</v>
      </c>
      <c r="V40" s="843" t="s">
        <v>2099</v>
      </c>
      <c r="W40" s="843" t="s">
        <v>2099</v>
      </c>
      <c r="X40" s="843"/>
      <c r="Y40" s="1000"/>
      <c r="Z40" s="846" t="s">
        <v>2100</v>
      </c>
      <c r="AA40" s="849" t="s">
        <v>2100</v>
      </c>
      <c r="AB40" s="849" t="s">
        <v>2100</v>
      </c>
      <c r="AC40" s="849" t="s">
        <v>2100</v>
      </c>
      <c r="AD40" s="846"/>
    </row>
    <row customHeight="1" ht="27">
      <c r="A41" s="845"/>
      <c r="B41" s="899">
        <v>24</v>
      </c>
      <c r="C41" s="843" t="s">
        <v>2101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2102</v>
      </c>
      <c r="P41" s="957" t="s">
        <v>2089</v>
      </c>
      <c r="Q41" s="957" t="s">
        <v>2102</v>
      </c>
      <c r="R41" s="957" t="s">
        <v>2089</v>
      </c>
      <c r="S41" s="957"/>
      <c r="T41" s="843" t="s">
        <v>2103</v>
      </c>
      <c r="U41" s="843" t="s">
        <v>2103</v>
      </c>
      <c r="V41" s="843" t="s">
        <v>2103</v>
      </c>
      <c r="W41" s="843" t="s">
        <v>2103</v>
      </c>
      <c r="X41" s="843"/>
      <c r="Y41" s="1000"/>
      <c r="Z41" s="846" t="s">
        <v>2104</v>
      </c>
      <c r="AA41" s="846" t="s">
        <v>2104</v>
      </c>
      <c r="AB41" s="846" t="s">
        <v>2104</v>
      </c>
      <c r="AC41" s="846" t="s">
        <v>2104</v>
      </c>
      <c r="AD41" s="846"/>
    </row>
    <row customHeight="1" ht="27">
      <c r="A42" s="845"/>
      <c r="B42" s="899">
        <v>25</v>
      </c>
      <c r="C42" s="843" t="s">
        <v>2105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2106</v>
      </c>
      <c r="P42" s="957" t="s">
        <v>2092</v>
      </c>
      <c r="Q42" s="957" t="s">
        <v>2106</v>
      </c>
      <c r="R42" s="957" t="s">
        <v>2092</v>
      </c>
      <c r="S42" s="957"/>
      <c r="T42" s="843" t="s">
        <v>2107</v>
      </c>
      <c r="U42" s="843" t="s">
        <v>2107</v>
      </c>
      <c r="V42" s="843" t="s">
        <v>2107</v>
      </c>
      <c r="W42" s="843" t="s">
        <v>2107</v>
      </c>
      <c r="X42" s="843"/>
      <c r="Y42" s="1000"/>
      <c r="Z42" s="846" t="s">
        <v>2108</v>
      </c>
      <c r="AA42" s="846" t="s">
        <v>2108</v>
      </c>
      <c r="AB42" s="846" t="s">
        <v>2108</v>
      </c>
      <c r="AC42" s="846" t="s">
        <v>2108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2109</v>
      </c>
      <c r="P43" s="957" t="s">
        <v>749</v>
      </c>
      <c r="Q43" s="957" t="s">
        <v>2109</v>
      </c>
      <c r="R43" s="957" t="s">
        <v>749</v>
      </c>
      <c r="S43" s="957"/>
      <c r="T43" s="843" t="s">
        <v>2110</v>
      </c>
      <c r="U43" s="843" t="s">
        <v>2110</v>
      </c>
      <c r="V43" s="843" t="s">
        <v>2110</v>
      </c>
      <c r="W43" s="843" t="s">
        <v>2110</v>
      </c>
      <c r="X43" s="843"/>
      <c r="Y43" s="1000"/>
      <c r="Z43" s="846" t="s">
        <v>2111</v>
      </c>
      <c r="AA43" s="846" t="s">
        <v>2111</v>
      </c>
      <c r="AB43" s="846" t="s">
        <v>2111</v>
      </c>
      <c r="AC43" s="846" t="s">
        <v>2111</v>
      </c>
      <c r="AD43" s="846"/>
    </row>
    <row customHeight="1" ht="27">
      <c r="A44" s="845"/>
      <c r="B44" s="899">
        <v>27</v>
      </c>
      <c r="C44" s="843" t="s">
        <v>2112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2113</v>
      </c>
      <c r="P44" s="957" t="s">
        <v>2114</v>
      </c>
      <c r="Q44" s="957" t="s">
        <v>2113</v>
      </c>
      <c r="R44" s="957" t="s">
        <v>2114</v>
      </c>
      <c r="S44" s="957"/>
      <c r="T44" s="843" t="s">
        <v>2103</v>
      </c>
      <c r="U44" s="843" t="s">
        <v>2103</v>
      </c>
      <c r="V44" s="843" t="s">
        <v>2103</v>
      </c>
      <c r="W44" s="843" t="s">
        <v>2103</v>
      </c>
      <c r="X44" s="843"/>
      <c r="Y44" s="1000"/>
      <c r="Z44" s="846" t="s">
        <v>2115</v>
      </c>
      <c r="AA44" s="846" t="s">
        <v>2115</v>
      </c>
      <c r="AB44" s="846" t="s">
        <v>2115</v>
      </c>
      <c r="AC44" s="846" t="s">
        <v>2115</v>
      </c>
      <c r="AD44" s="846"/>
    </row>
    <row customHeight="1" ht="27">
      <c r="A45" s="845"/>
      <c r="B45" s="899">
        <v>28</v>
      </c>
      <c r="C45" s="843" t="s">
        <v>2116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2117</v>
      </c>
      <c r="P45" s="957" t="s">
        <v>2118</v>
      </c>
      <c r="Q45" s="957" t="s">
        <v>2117</v>
      </c>
      <c r="R45" s="957" t="s">
        <v>2118</v>
      </c>
      <c r="S45" s="957"/>
      <c r="T45" s="843" t="s">
        <v>2107</v>
      </c>
      <c r="U45" s="843" t="s">
        <v>2107</v>
      </c>
      <c r="V45" s="843" t="s">
        <v>2107</v>
      </c>
      <c r="W45" s="843" t="s">
        <v>2107</v>
      </c>
      <c r="X45" s="843"/>
      <c r="Y45" s="1000"/>
      <c r="Z45" s="846" t="s">
        <v>2119</v>
      </c>
      <c r="AA45" s="846" t="s">
        <v>2119</v>
      </c>
      <c r="AB45" s="846" t="s">
        <v>2119</v>
      </c>
      <c r="AC45" s="846" t="s">
        <v>2119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2120</v>
      </c>
      <c r="P46" s="957" t="s">
        <v>2098</v>
      </c>
      <c r="Q46" s="957" t="s">
        <v>2120</v>
      </c>
      <c r="R46" s="957" t="s">
        <v>2098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2121</v>
      </c>
      <c r="V46" s="843" t="s">
        <v>2121</v>
      </c>
      <c r="W46" s="843" t="s">
        <v>2121</v>
      </c>
      <c r="X46" s="843"/>
      <c r="Y46" s="1000"/>
      <c r="Z46" s="846" t="s">
        <v>2122</v>
      </c>
      <c r="AA46" s="846" t="s">
        <v>2123</v>
      </c>
      <c r="AB46" s="846" t="s">
        <v>2123</v>
      </c>
      <c r="AC46" s="846" t="s">
        <v>2123</v>
      </c>
      <c r="AD46" s="846"/>
    </row>
    <row customHeight="1" ht="54">
      <c r="A47" s="845"/>
      <c r="B47" s="899">
        <v>30</v>
      </c>
      <c r="C47" s="843" t="s">
        <v>2124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2125</v>
      </c>
      <c r="P47" s="957" t="s">
        <v>2102</v>
      </c>
      <c r="Q47" s="957" t="s">
        <v>2125</v>
      </c>
      <c r="R47" s="957" t="s">
        <v>2102</v>
      </c>
      <c r="S47" s="957"/>
      <c r="T47" s="843" t="s">
        <v>2126</v>
      </c>
      <c r="U47" s="843" t="s">
        <v>2126</v>
      </c>
      <c r="V47" s="843" t="s">
        <v>2126</v>
      </c>
      <c r="W47" s="843" t="s">
        <v>2126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2109</v>
      </c>
      <c r="Q48" s="957" t="s">
        <v>2127</v>
      </c>
      <c r="R48" s="957" t="s">
        <v>2109</v>
      </c>
      <c r="S48" s="957"/>
      <c r="T48" s="843"/>
      <c r="U48" s="843" t="s">
        <v>2128</v>
      </c>
      <c r="V48" s="843" t="s">
        <v>2129</v>
      </c>
      <c r="W48" s="843" t="s">
        <v>2129</v>
      </c>
      <c r="X48" s="843"/>
      <c r="Y48" s="1000"/>
      <c r="Z48" s="846"/>
      <c r="AA48" s="849" t="s">
        <v>2123</v>
      </c>
      <c r="AB48" s="849" t="s">
        <v>2123</v>
      </c>
      <c r="AC48" s="849" t="s">
        <v>2123</v>
      </c>
      <c r="AD48" s="846"/>
    </row>
    <row customHeight="1" ht="54">
      <c r="A49" s="845"/>
      <c r="B49" s="899">
        <v>32</v>
      </c>
      <c r="C49" s="843" t="s">
        <v>2130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2113</v>
      </c>
      <c r="Q49" s="957" t="s">
        <v>2131</v>
      </c>
      <c r="R49" s="957" t="s">
        <v>2113</v>
      </c>
      <c r="S49" s="957"/>
      <c r="T49" s="843"/>
      <c r="U49" s="843" t="s">
        <v>2126</v>
      </c>
      <c r="V49" s="843" t="s">
        <v>2126</v>
      </c>
      <c r="W49" s="843" t="s">
        <v>2126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2127</v>
      </c>
      <c r="P50" s="957" t="s">
        <v>2120</v>
      </c>
      <c r="Q50" s="957" t="s">
        <v>2132</v>
      </c>
      <c r="R50" s="957" t="s">
        <v>2120</v>
      </c>
      <c r="S50" s="957"/>
      <c r="T50" s="843" t="s">
        <v>2133</v>
      </c>
      <c r="U50" s="843" t="s">
        <v>2134</v>
      </c>
      <c r="V50" s="843" t="s">
        <v>2135</v>
      </c>
      <c r="W50" s="843" t="s">
        <v>2136</v>
      </c>
      <c r="X50" s="843"/>
      <c r="Y50" s="1000"/>
      <c r="Z50" s="846" t="s">
        <v>2137</v>
      </c>
      <c r="AA50" s="849" t="s">
        <v>2138</v>
      </c>
      <c r="AB50" s="849" t="s">
        <v>2138</v>
      </c>
      <c r="AC50" s="849" t="s">
        <v>2138</v>
      </c>
      <c r="AD50" s="846"/>
    </row>
    <row customHeight="1" ht="27">
      <c r="A51" s="845"/>
      <c r="B51" s="899">
        <v>34</v>
      </c>
      <c r="C51" s="843" t="s">
        <v>2139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2140</v>
      </c>
      <c r="U51" s="843"/>
      <c r="V51" s="843"/>
      <c r="W51" s="843"/>
      <c r="X51" s="843"/>
      <c r="Y51" s="1000"/>
      <c r="Z51" s="846"/>
      <c r="AA51" s="849"/>
      <c r="AB51" s="849"/>
      <c r="AC51" s="849"/>
      <c r="AD51" s="846"/>
    </row>
    <row customHeight="1" ht="36">
      <c r="A52" s="845"/>
      <c r="B52" s="899">
        <v>35</v>
      </c>
      <c r="C52" s="843" t="s">
        <v>2033</v>
      </c>
      <c r="D52" s="967" t="s">
        <v>2033</v>
      </c>
      <c r="E52" s="843" t="s">
        <v>2033</v>
      </c>
      <c r="F52" s="843" t="s">
        <v>2033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2141</v>
      </c>
      <c r="U52" s="843" t="s">
        <v>2142</v>
      </c>
      <c r="V52" s="843" t="s">
        <v>2143</v>
      </c>
      <c r="W52" s="843" t="s">
        <v>2144</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2145</v>
      </c>
      <c r="U53" s="843" t="s">
        <v>2145</v>
      </c>
      <c r="V53" s="843" t="s">
        <v>2145</v>
      </c>
      <c r="W53" s="843" t="s">
        <v>2145</v>
      </c>
      <c r="X53" s="843"/>
      <c r="Y53" s="1000"/>
      <c r="Z53" s="846"/>
      <c r="AA53" s="849"/>
      <c r="AB53" s="846"/>
      <c r="AC53" s="846"/>
      <c r="AD53" s="846"/>
    </row>
    <row customHeight="1" ht="18">
      <c r="A54" s="845"/>
      <c r="B54" s="899">
        <v>37</v>
      </c>
      <c r="C54" s="843" t="s">
        <v>2039</v>
      </c>
      <c r="D54" s="967" t="s">
        <v>2039</v>
      </c>
      <c r="E54" s="843" t="s">
        <v>2039</v>
      </c>
      <c r="F54" s="843" t="s">
        <v>2039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2146</v>
      </c>
      <c r="V55" s="843" t="s">
        <v>2146</v>
      </c>
      <c r="W55" s="843" t="s">
        <v>2146</v>
      </c>
      <c r="X55" s="843"/>
      <c r="Y55" s="1000"/>
      <c r="Z55" s="846" t="s">
        <v>2147</v>
      </c>
      <c r="AA55" s="846" t="s">
        <v>2147</v>
      </c>
      <c r="AB55" s="846" t="s">
        <v>2147</v>
      </c>
      <c r="AC55" s="846" t="s">
        <v>2147</v>
      </c>
      <c r="AD55" s="846"/>
    </row>
    <row customHeight="1" ht="27">
      <c r="A56" s="845"/>
      <c r="B56" s="899">
        <v>39</v>
      </c>
      <c r="C56" s="843" t="s">
        <v>1025</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2148</v>
      </c>
      <c r="V56" s="843" t="s">
        <v>2148</v>
      </c>
      <c r="W56" s="843" t="s">
        <v>2148</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2149</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2150</v>
      </c>
      <c r="V57" s="843" t="s">
        <v>2150</v>
      </c>
      <c r="W57" s="843" t="s">
        <v>2150</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2151</v>
      </c>
      <c r="V58" s="843" t="s">
        <v>2151</v>
      </c>
      <c r="W58" s="843" t="s">
        <v>2151</v>
      </c>
      <c r="X58" s="843"/>
      <c r="Y58" s="1000"/>
      <c r="Z58" s="846"/>
      <c r="AA58" s="849"/>
      <c r="AB58" s="846"/>
      <c r="AC58" s="846"/>
      <c r="AD58" s="846"/>
    </row>
    <row customHeight="1" ht="36">
      <c r="A59" s="845"/>
      <c r="B59" s="899">
        <v>42</v>
      </c>
      <c r="C59" s="843">
        <v>3</v>
      </c>
      <c r="D59" s="967" t="s">
        <v>2139</v>
      </c>
      <c r="E59" s="843" t="s">
        <v>2139</v>
      </c>
      <c r="F59" s="843" t="s">
        <v>2139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112</v>
      </c>
      <c r="Q59" s="957" t="s">
        <v>112</v>
      </c>
      <c r="R59" s="957" t="s">
        <v>112</v>
      </c>
      <c r="S59" s="957"/>
      <c r="T59" s="843"/>
      <c r="U59" s="843" t="s">
        <v>2152</v>
      </c>
      <c r="V59" s="843" t="s">
        <v>2153</v>
      </c>
      <c r="W59" s="843" t="s">
        <v>2154</v>
      </c>
      <c r="X59" s="843"/>
      <c r="Y59" s="1000"/>
      <c r="Z59" s="846"/>
      <c r="AA59" s="849"/>
      <c r="AB59" s="846"/>
      <c r="AC59" s="846"/>
      <c r="AD59" s="846"/>
    </row>
    <row customHeight="1" ht="81">
      <c r="A60" s="845"/>
      <c r="B60" s="899">
        <v>43</v>
      </c>
      <c r="C60" s="843" t="s">
        <v>2155</v>
      </c>
      <c r="D60" s="967" t="s">
        <v>2155</v>
      </c>
      <c r="E60" s="843" t="s">
        <v>2155</v>
      </c>
      <c r="F60" s="843" t="s">
        <v>2155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633</v>
      </c>
      <c r="U60" s="843" t="s">
        <v>633</v>
      </c>
      <c r="V60" s="843" t="s">
        <v>633</v>
      </c>
      <c r="W60" s="843" t="s">
        <v>633</v>
      </c>
      <c r="X60" s="843"/>
      <c r="Y60" s="1000"/>
      <c r="Z60" s="846" t="s">
        <v>2156</v>
      </c>
      <c r="AA60" s="849" t="s">
        <v>2157</v>
      </c>
      <c r="AB60" s="846" t="s">
        <v>2158</v>
      </c>
      <c r="AC60" s="846" t="s">
        <v>2157</v>
      </c>
      <c r="AD60" s="846"/>
    </row>
    <row customHeight="1" ht="9">
      <c r="A61" s="845"/>
      <c r="B61" s="899">
        <v>44</v>
      </c>
      <c r="C61" s="843"/>
      <c r="D61" s="967" t="s">
        <v>2159</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2160</v>
      </c>
      <c r="V61" s="843"/>
      <c r="W61" s="843"/>
      <c r="X61" s="843"/>
      <c r="Y61" s="1000"/>
      <c r="Z61" s="846"/>
      <c r="AA61" s="849"/>
      <c r="AB61" s="846"/>
      <c r="AC61" s="846"/>
      <c r="AD61" s="846"/>
    </row>
    <row customHeight="1" ht="9">
      <c r="A62" s="845"/>
      <c r="B62" s="899">
        <v>45</v>
      </c>
      <c r="C62" s="843"/>
      <c r="D62" s="967" t="s">
        <v>2161</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2162</v>
      </c>
      <c r="V62" s="843"/>
      <c r="W62" s="843"/>
      <c r="X62" s="843"/>
      <c r="Y62" s="1000"/>
      <c r="Z62" s="846"/>
      <c r="AA62" s="849"/>
      <c r="AB62" s="846"/>
      <c r="AC62" s="846"/>
      <c r="AD62" s="846"/>
    </row>
    <row customHeight="1" ht="18">
      <c r="A63" s="845"/>
      <c r="B63" s="899">
        <v>46</v>
      </c>
      <c r="C63" s="843"/>
      <c r="D63" s="967" t="s">
        <v>2163</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2164</v>
      </c>
      <c r="V63" s="843"/>
      <c r="W63" s="843"/>
      <c r="X63" s="843"/>
      <c r="Y63" s="1000"/>
      <c r="Z63" s="846"/>
      <c r="AA63" s="849"/>
      <c r="AB63" s="846"/>
      <c r="AC63" s="846"/>
      <c r="AD63" s="846"/>
    </row>
    <row customHeight="1" ht="18">
      <c r="A64" s="845"/>
      <c r="B64" s="899">
        <v>47</v>
      </c>
      <c r="C64" s="843"/>
      <c r="D64" s="967" t="s">
        <v>2165</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2166</v>
      </c>
      <c r="V64" s="843"/>
      <c r="W64" s="843"/>
      <c r="X64" s="843"/>
      <c r="Y64" s="1000"/>
      <c r="Z64" s="846"/>
      <c r="AA64" s="849" t="s">
        <v>2167</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2080</v>
      </c>
      <c r="Q65" s="957"/>
      <c r="R65" s="957"/>
      <c r="S65" s="957"/>
      <c r="T65" s="843"/>
      <c r="U65" s="843" t="s">
        <v>2168</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2084</v>
      </c>
      <c r="Q66" s="957"/>
      <c r="R66" s="957"/>
      <c r="S66" s="957"/>
      <c r="T66" s="843"/>
      <c r="U66" s="843" t="s">
        <v>2169</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2170</v>
      </c>
      <c r="Q67" s="957"/>
      <c r="R67" s="957"/>
      <c r="S67" s="957"/>
      <c r="T67" s="843"/>
      <c r="U67" s="843" t="s">
        <v>2171</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2172</v>
      </c>
      <c r="Q68" s="957"/>
      <c r="R68" s="957"/>
      <c r="S68" s="957"/>
      <c r="T68" s="843"/>
      <c r="U68" s="843" t="s">
        <v>2173</v>
      </c>
      <c r="V68" s="843"/>
      <c r="W68" s="843"/>
      <c r="X68" s="843"/>
      <c r="Y68" s="1000"/>
      <c r="Z68" s="846"/>
      <c r="AA68" s="849"/>
      <c r="AB68" s="846"/>
      <c r="AC68" s="846"/>
      <c r="AD68" s="846"/>
    </row>
    <row customHeight="1" ht="9">
      <c r="A69" s="845"/>
      <c r="B69" s="899">
        <v>52</v>
      </c>
      <c r="C69" s="843"/>
      <c r="D69" s="967" t="s">
        <v>2174</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2175</v>
      </c>
      <c r="V69" s="843"/>
      <c r="W69" s="843"/>
      <c r="X69" s="843"/>
      <c r="Y69" s="1000"/>
      <c r="Z69" s="846"/>
      <c r="AA69" s="849"/>
      <c r="AB69" s="846"/>
      <c r="AC69" s="846"/>
      <c r="AD69" s="846"/>
    </row>
    <row customHeight="1" ht="27">
      <c r="A70" s="845"/>
      <c r="B70" s="899">
        <v>53</v>
      </c>
      <c r="C70" s="843"/>
      <c r="D70" s="967"/>
      <c r="E70" s="843" t="s">
        <v>2159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2176</v>
      </c>
      <c r="W70" s="843"/>
      <c r="X70" s="843"/>
      <c r="Y70" s="1000"/>
      <c r="Z70" s="846"/>
      <c r="AA70" s="849"/>
      <c r="AB70" s="846"/>
      <c r="AC70" s="846"/>
      <c r="AD70" s="846"/>
    </row>
    <row customHeight="1" ht="36">
      <c r="A71" s="845"/>
      <c r="B71" s="899">
        <v>54</v>
      </c>
      <c r="C71" s="843"/>
      <c r="D71" s="967"/>
      <c r="E71" s="843" t="s">
        <v>2161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2177</v>
      </c>
      <c r="W71" s="843"/>
      <c r="X71" s="843"/>
      <c r="Y71" s="1000"/>
      <c r="Z71" s="846"/>
      <c r="AA71" s="849"/>
      <c r="AB71" s="846"/>
      <c r="AC71" s="846"/>
      <c r="AD71" s="846"/>
    </row>
    <row customHeight="1" ht="27">
      <c r="A72" s="845"/>
      <c r="B72" s="899">
        <v>55</v>
      </c>
      <c r="C72" s="843"/>
      <c r="D72" s="967"/>
      <c r="E72" s="843" t="s">
        <v>2163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2178</v>
      </c>
      <c r="W72" s="843"/>
      <c r="X72" s="843"/>
      <c r="Y72" s="1000"/>
      <c r="Z72" s="846"/>
      <c r="AA72" s="849"/>
      <c r="AB72" s="846"/>
      <c r="AC72" s="846"/>
      <c r="AD72" s="846"/>
    </row>
    <row customHeight="1" ht="36">
      <c r="A73" s="845"/>
      <c r="B73" s="899">
        <v>56</v>
      </c>
      <c r="C73" s="843"/>
      <c r="D73" s="967"/>
      <c r="E73" s="843" t="s">
        <v>2165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2179</v>
      </c>
      <c r="W73" s="843"/>
      <c r="X73" s="843"/>
      <c r="Y73" s="1000"/>
      <c r="Z73" s="846"/>
      <c r="AA73" s="849"/>
      <c r="AB73" s="846"/>
      <c r="AC73" s="846"/>
      <c r="AD73" s="846"/>
    </row>
    <row customHeight="1" ht="18">
      <c r="A74" s="845"/>
      <c r="B74" s="899">
        <v>57</v>
      </c>
      <c r="C74" s="843"/>
      <c r="D74" s="967"/>
      <c r="E74" s="843" t="s">
        <v>2174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2180</v>
      </c>
      <c r="W74" s="843"/>
      <c r="X74" s="843"/>
      <c r="Y74" s="1000"/>
      <c r="Z74" s="846"/>
      <c r="AA74" s="849"/>
      <c r="AB74" s="846"/>
      <c r="AC74" s="846"/>
      <c r="AD74" s="846"/>
    </row>
    <row customHeight="1" ht="18">
      <c r="A75" s="845"/>
      <c r="B75" s="899">
        <v>58</v>
      </c>
      <c r="C75" s="843"/>
      <c r="D75" s="967"/>
      <c r="E75" s="843"/>
      <c r="F75" s="843" t="s">
        <v>2159</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94</v>
      </c>
      <c r="S75" s="957"/>
      <c r="T75" s="843"/>
      <c r="U75" s="843"/>
      <c r="V75" s="843"/>
      <c r="W75" s="843" t="s">
        <v>2181</v>
      </c>
      <c r="X75" s="843"/>
      <c r="Y75" s="1000"/>
      <c r="Z75" s="846"/>
      <c r="AA75" s="849"/>
      <c r="AB75" s="846"/>
      <c r="AC75" s="846"/>
      <c r="AD75" s="846"/>
    </row>
    <row customHeight="1" ht="36">
      <c r="A76" s="845"/>
      <c r="B76" s="899">
        <v>59</v>
      </c>
      <c r="C76" s="843"/>
      <c r="D76" s="967"/>
      <c r="E76" s="843"/>
      <c r="F76" s="843" t="s">
        <v>2161</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113</v>
      </c>
      <c r="S76" s="957"/>
      <c r="T76" s="843"/>
      <c r="U76" s="843"/>
      <c r="V76" s="843"/>
      <c r="W76" s="843" t="s">
        <v>2182</v>
      </c>
      <c r="X76" s="843"/>
      <c r="Y76" s="1000"/>
      <c r="Z76" s="846"/>
      <c r="AA76" s="849"/>
      <c r="AB76" s="846"/>
      <c r="AC76" s="846"/>
      <c r="AD76" s="846"/>
    </row>
    <row customHeight="1" ht="18">
      <c r="A77" s="845"/>
      <c r="B77" s="899">
        <v>60</v>
      </c>
      <c r="C77" s="843"/>
      <c r="D77" s="967"/>
      <c r="E77" s="843"/>
      <c r="F77" s="843" t="s">
        <v>2163</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149</v>
      </c>
      <c r="S77" s="957"/>
      <c r="T77" s="843"/>
      <c r="U77" s="843"/>
      <c r="V77" s="843"/>
      <c r="W77" s="843" t="s">
        <v>2183</v>
      </c>
      <c r="X77" s="843"/>
      <c r="Y77" s="1000"/>
      <c r="Z77" s="846"/>
      <c r="AA77" s="849"/>
      <c r="AB77" s="846"/>
      <c r="AC77" s="846"/>
      <c r="AD77" s="846"/>
    </row>
    <row customHeight="1" ht="72">
      <c r="A78" s="845"/>
      <c r="B78" s="899">
        <v>61</v>
      </c>
      <c r="C78" s="843" t="s">
        <v>2159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638</v>
      </c>
      <c r="U78" s="843"/>
      <c r="V78" s="843"/>
      <c r="W78" s="843"/>
      <c r="X78" s="843"/>
      <c r="Y78" s="1000"/>
      <c r="Z78" s="846" t="s">
        <v>2184</v>
      </c>
      <c r="AA78" s="849"/>
      <c r="AB78" s="846"/>
      <c r="AC78" s="846"/>
      <c r="AD78" s="846"/>
    </row>
    <row customHeight="1" ht="36">
      <c r="A79" s="845"/>
      <c r="B79" s="899">
        <v>62</v>
      </c>
      <c r="C79" s="843" t="s">
        <v>2161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2185</v>
      </c>
      <c r="U79" s="843"/>
      <c r="V79" s="843"/>
      <c r="W79" s="843"/>
      <c r="X79" s="843"/>
      <c r="Y79" s="1000"/>
      <c r="Z79" s="846" t="s">
        <v>2186</v>
      </c>
      <c r="AA79" s="849"/>
      <c r="AB79" s="846"/>
      <c r="AC79" s="846"/>
      <c r="AD79" s="846"/>
    </row>
    <row customHeight="1" ht="45">
      <c r="A80" s="845"/>
      <c r="B80" s="899">
        <v>63</v>
      </c>
      <c r="C80" s="843" t="s">
        <v>2163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2187</v>
      </c>
      <c r="U80" s="843"/>
      <c r="V80" s="843"/>
      <c r="W80" s="843"/>
      <c r="X80" s="843"/>
      <c r="Y80" s="1000"/>
      <c r="Z80" s="846" t="s">
        <v>2188</v>
      </c>
      <c r="AA80" s="849"/>
      <c r="AB80" s="846"/>
      <c r="AC80" s="846"/>
      <c r="AD80" s="846"/>
    </row>
    <row customHeight="1" ht="36">
      <c r="A81" s="845"/>
      <c r="B81" s="899">
        <v>64</v>
      </c>
      <c r="C81" s="843" t="s">
        <v>2165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2071</v>
      </c>
      <c r="P81" s="957"/>
      <c r="Q81" s="957"/>
      <c r="R81" s="957"/>
      <c r="S81" s="957"/>
      <c r="T81" s="843" t="s">
        <v>2189</v>
      </c>
      <c r="U81" s="843"/>
      <c r="V81" s="843"/>
      <c r="W81" s="843"/>
      <c r="X81" s="843"/>
      <c r="Y81" s="1000"/>
      <c r="Z81" s="846" t="s">
        <v>2190</v>
      </c>
      <c r="AA81" s="849"/>
      <c r="AB81" s="846"/>
      <c r="AC81" s="846"/>
      <c r="AD81" s="846"/>
    </row>
    <row customHeight="1" ht="90">
      <c r="A82" s="845"/>
      <c r="B82" s="899">
        <v>65</v>
      </c>
      <c r="C82" s="843" t="s">
        <v>2174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2191</v>
      </c>
      <c r="U82" s="843"/>
      <c r="V82" s="843"/>
      <c r="W82" s="843"/>
      <c r="X82" s="843"/>
      <c r="Y82" s="1000"/>
      <c r="Z82" s="846" t="s">
        <v>2192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2080</v>
      </c>
      <c r="P83" s="957"/>
      <c r="Q83" s="957"/>
      <c r="R83" s="957"/>
      <c r="S83" s="957"/>
      <c r="T83" s="843" t="s">
        <v>2193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2194</v>
      </c>
      <c r="P84" s="957"/>
      <c r="Q84" s="957"/>
      <c r="R84" s="957"/>
      <c r="S84" s="957"/>
      <c r="T84" s="843" t="s">
        <v>2195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2084</v>
      </c>
      <c r="P85" s="957"/>
      <c r="Q85" s="957"/>
      <c r="R85" s="957"/>
      <c r="S85" s="957"/>
      <c r="T85" s="843" t="s">
        <v>2196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2197</v>
      </c>
      <c r="P86" s="957"/>
      <c r="Q86" s="957"/>
      <c r="R86" s="957"/>
      <c r="S86" s="957"/>
      <c r="T86" s="843" t="s">
        <v>2198</v>
      </c>
      <c r="U86" s="843"/>
      <c r="V86" s="843"/>
      <c r="W86" s="843"/>
      <c r="X86" s="843"/>
      <c r="Y86" s="1000"/>
      <c r="Z86" s="846"/>
      <c r="AA86" s="849"/>
      <c r="AB86" s="846"/>
      <c r="AC86" s="846"/>
      <c r="AD86" s="846"/>
    </row>
    <row customHeight="1" ht="36">
      <c r="A87" s="845"/>
      <c r="B87" s="899">
        <v>70</v>
      </c>
      <c r="C87" s="843" t="s">
        <v>2199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2200</v>
      </c>
      <c r="U87" s="843"/>
      <c r="V87" s="843"/>
      <c r="W87" s="843"/>
      <c r="X87" s="843"/>
      <c r="Y87" s="1000"/>
      <c r="Z87" s="846"/>
      <c r="AA87" s="849"/>
      <c r="AB87" s="846"/>
      <c r="AC87" s="846"/>
      <c r="AD87" s="846"/>
    </row>
    <row customHeight="1" ht="18">
      <c r="A88" s="845"/>
      <c r="B88" s="899">
        <v>71</v>
      </c>
      <c r="C88" s="843" t="s">
        <v>2201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670</v>
      </c>
      <c r="U88" s="843"/>
      <c r="V88" s="843"/>
      <c r="W88" s="843"/>
      <c r="X88" s="843"/>
      <c r="Y88" s="1000"/>
      <c r="Z88" s="846"/>
      <c r="AA88" s="849"/>
      <c r="AB88" s="846"/>
      <c r="AC88" s="846"/>
      <c r="AD88" s="846"/>
    </row>
    <row customHeight="1" ht="18">
      <c r="A89" s="845"/>
      <c r="B89" s="899">
        <v>72</v>
      </c>
      <c r="C89" s="843" t="s">
        <v>2202</v>
      </c>
      <c r="D89" s="967" t="s">
        <v>2199</v>
      </c>
      <c r="E89" s="843" t="s">
        <v>2199</v>
      </c>
      <c r="F89" s="843" t="s">
        <v>2165</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678</v>
      </c>
      <c r="U89" s="843" t="s">
        <v>678</v>
      </c>
      <c r="V89" s="843" t="s">
        <v>678</v>
      </c>
      <c r="W89" s="843" t="s">
        <v>678</v>
      </c>
      <c r="X89" s="843"/>
      <c r="Y89" s="1000"/>
      <c r="Z89" s="846"/>
      <c r="AA89" s="849"/>
      <c r="AB89" s="846"/>
      <c r="AC89" s="846"/>
      <c r="AD89" s="846"/>
    </row>
    <row customHeight="1" ht="27">
      <c r="A90" s="845"/>
      <c r="B90" s="899">
        <v>73</v>
      </c>
      <c r="C90" s="843" t="s">
        <v>2203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2201</v>
      </c>
      <c r="E91" s="843" t="s">
        <v>2201</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2204</v>
      </c>
      <c r="V91" s="843" t="s">
        <v>2204</v>
      </c>
      <c r="W91" s="843"/>
      <c r="X91" s="843"/>
      <c r="Y91" s="1000"/>
      <c r="Z91" s="846"/>
      <c r="AA91" s="849"/>
      <c r="AB91" s="846"/>
      <c r="AC91" s="846"/>
      <c r="AD91" s="846"/>
    </row>
    <row customHeight="1" ht="27">
      <c r="A92" s="845"/>
      <c r="B92" s="899">
        <v>75</v>
      </c>
      <c r="C92" s="843"/>
      <c r="D92" s="967" t="s">
        <v>2202</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2205</v>
      </c>
      <c r="V92" s="843"/>
      <c r="W92" s="843"/>
      <c r="X92" s="843"/>
      <c r="Y92" s="1000"/>
      <c r="Z92" s="846"/>
      <c r="AA92" s="849" t="s">
        <v>2206</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2112</v>
      </c>
      <c r="Q93" s="957"/>
      <c r="R93" s="957"/>
      <c r="S93" s="957"/>
      <c r="T93" s="843"/>
      <c r="U93" s="843" t="s">
        <v>2207</v>
      </c>
      <c r="V93" s="843"/>
      <c r="W93" s="843"/>
      <c r="X93" s="843"/>
      <c r="Y93" s="1000"/>
      <c r="Z93" s="846"/>
      <c r="AA93" s="849" t="s">
        <v>2208</v>
      </c>
      <c r="AB93" s="846"/>
      <c r="AC93" s="846"/>
      <c r="AD93" s="846"/>
    </row>
    <row customHeight="1" ht="45">
      <c r="A94" s="845"/>
      <c r="B94" s="899">
        <v>77</v>
      </c>
      <c r="C94" s="843"/>
      <c r="D94" s="967" t="s">
        <v>2203</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1465</v>
      </c>
      <c r="Q94" s="957"/>
      <c r="R94" s="957"/>
      <c r="S94" s="957"/>
      <c r="T94" s="843"/>
      <c r="U94" s="843" t="s">
        <v>2209</v>
      </c>
      <c r="V94" s="843"/>
      <c r="W94" s="843"/>
      <c r="X94" s="843"/>
      <c r="Y94" s="1000"/>
      <c r="Z94" s="846"/>
      <c r="AA94" s="849" t="s">
        <v>2210</v>
      </c>
      <c r="AB94" s="846"/>
      <c r="AC94" s="846"/>
      <c r="AD94" s="846"/>
    </row>
    <row customHeight="1" ht="99">
      <c r="A95" s="845"/>
      <c r="B95" s="899">
        <v>78</v>
      </c>
      <c r="C95" s="843" t="s">
        <v>2211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1465</v>
      </c>
      <c r="P95" s="957"/>
      <c r="Q95" s="957"/>
      <c r="R95" s="957"/>
      <c r="S95" s="957"/>
      <c r="T95" s="843" t="s">
        <v>2212</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1471</v>
      </c>
      <c r="P96" s="957"/>
      <c r="Q96" s="957"/>
      <c r="R96" s="957"/>
      <c r="S96" s="957"/>
      <c r="T96" s="843" t="s">
        <v>2213</v>
      </c>
      <c r="U96" s="843"/>
      <c r="V96" s="843"/>
      <c r="W96" s="843"/>
      <c r="X96" s="843"/>
      <c r="Y96" s="1000"/>
      <c r="Z96" s="846" t="s">
        <v>2214</v>
      </c>
      <c r="AA96" s="849"/>
      <c r="AB96" s="846"/>
      <c r="AC96" s="846"/>
      <c r="AD96" s="846"/>
    </row>
    <row customHeight="1" ht="63">
      <c r="A97" s="845"/>
      <c r="B97" s="899">
        <v>80</v>
      </c>
      <c r="C97" s="843" t="s">
        <v>2215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1483</v>
      </c>
      <c r="P97" s="957"/>
      <c r="Q97" s="957"/>
      <c r="R97" s="957"/>
      <c r="S97" s="957"/>
      <c r="T97" s="843" t="s">
        <v>2216</v>
      </c>
      <c r="U97" s="843"/>
      <c r="V97" s="843"/>
      <c r="W97" s="843"/>
      <c r="X97" s="843"/>
      <c r="Y97" s="1000"/>
      <c r="Z97" s="846" t="s">
        <v>2217</v>
      </c>
      <c r="AA97" s="849"/>
      <c r="AB97" s="846"/>
      <c r="AC97" s="846"/>
      <c r="AD97" s="846"/>
    </row>
    <row customHeight="1" ht="63">
      <c r="A98" s="845"/>
      <c r="B98" s="899">
        <v>81</v>
      </c>
      <c r="C98" s="843" t="s">
        <v>2218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1497</v>
      </c>
      <c r="P98" s="957"/>
      <c r="Q98" s="957"/>
      <c r="R98" s="957"/>
      <c r="S98" s="957"/>
      <c r="T98" s="843" t="s">
        <v>2219</v>
      </c>
      <c r="U98" s="843"/>
      <c r="V98" s="843"/>
      <c r="W98" s="843"/>
      <c r="X98" s="843"/>
      <c r="Y98" s="1000"/>
      <c r="Z98" s="846" t="s">
        <v>2217</v>
      </c>
      <c r="AA98" s="849"/>
      <c r="AB98" s="846"/>
      <c r="AC98" s="846"/>
      <c r="AD98" s="846"/>
    </row>
    <row customHeight="1" ht="90">
      <c r="A99" s="845"/>
      <c r="B99" s="899">
        <v>82</v>
      </c>
      <c r="C99" s="843" t="s">
        <v>2220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1508</v>
      </c>
      <c r="P99" s="957"/>
      <c r="Q99" s="957"/>
      <c r="R99" s="957"/>
      <c r="S99" s="957"/>
      <c r="T99" s="843" t="s">
        <v>2221</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2222</v>
      </c>
      <c r="P100" s="957"/>
      <c r="Q100" s="957"/>
      <c r="R100" s="957"/>
      <c r="S100" s="957"/>
      <c r="T100" s="843" t="s">
        <v>2223</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2224</v>
      </c>
      <c r="P101" s="957"/>
      <c r="Q101" s="957"/>
      <c r="R101" s="957"/>
      <c r="S101" s="957"/>
      <c r="T101" s="843" t="s">
        <v>2225</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2226</v>
      </c>
      <c r="D148" s="843" t="s">
        <v>1564</v>
      </c>
      <c r="E148" s="843" t="s">
        <v>1665</v>
      </c>
      <c r="F148" s="843" t="s">
        <v>2227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9A2F5-2CB1-7CAF-4458-0B9F782F3D6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2230</v>
      </c>
      <c r="M5" s="2603"/>
      <c r="N5" s="2603"/>
      <c r="O5" s="2603"/>
      <c r="P5" s="2603"/>
      <c r="Q5" s="2603"/>
      <c r="R5" s="2603"/>
      <c r="S5" s="2603"/>
      <c r="T5" s="2603"/>
      <c r="U5" s="2603"/>
      <c r="V5" s="1243"/>
      <c r="AD5" s="1155">
        <v>64</v>
      </c>
    </row>
    <row customHeight="1" ht="14.699999999999998">
      <c r="J6" s="376"/>
      <c r="K6" s="376"/>
      <c r="L6" s="2604" t="str">
        <f>IF(org=0,"Не определено",org)</f>
        <v>Филиал ПАО "ОГК-2" - Серовская ГРЭС, г. Серов</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Свердловской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46023.53103009259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294-ПК</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Региональная энергетическая комиссия Свердловской области</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89</v>
      </c>
      <c r="M15" s="2209" t="s">
        <v>430</v>
      </c>
      <c r="N15" s="301"/>
      <c r="O15" s="2274" t="s">
        <v>2231</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414</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2232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2234</v>
      </c>
      <c r="N35" s="2285"/>
      <c r="O35" s="2285"/>
      <c r="P35" s="2285"/>
      <c r="Q35" s="2285"/>
      <c r="R35" s="2285"/>
      <c r="S35" s="2285"/>
      <c r="T35" s="2285"/>
      <c r="U35" s="2285"/>
      <c r="V35" s="2285"/>
      <c r="W35" s="2285"/>
      <c r="X35" s="2285"/>
      <c r="AD35" s="1155">
        <v>27</v>
      </c>
    </row>
    <row customHeight="1" ht="109.19999999999999">
      <c r="H36" s="537"/>
      <c r="I36" s="1303"/>
      <c r="M36" s="2285" t="s">
        <v>2235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88A2C-917C-7846-BB1D-A1B4B65301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90CE6-D9EE-2A1E-8BD1-D07EB25FD8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BC342-D29B-6EB4-0B9E-A37959F359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D498B-9FE3-319E-BF18-EB5CD15636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344A8-E7AC-6975-50FB-E41573D997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5D12E-F176-8201-2D74-065AFB1DF17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Филиал ПАО "ОГК-2" - Серовская ГРЭС, г. Серов</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89</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308</v>
      </c>
      <c r="F11" s="1011" t="str">
        <f>IF(region_name="","",region_name)</f>
        <v>Свердловская область</v>
      </c>
      <c r="G11" s="1012" t="s">
        <v>309</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310</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311</v>
      </c>
      <c r="E14" s="1010" t="s">
        <v>312</v>
      </c>
      <c r="F14" s="1011" t="str">
        <f>IF(inn="","",inn)</f>
        <v>2607018122</v>
      </c>
      <c r="G14" s="1012" t="s">
        <v>313</v>
      </c>
      <c r="H14" s="475"/>
      <c r="J14" s="455">
        <v>0</v>
      </c>
    </row>
    <row customHeight="1" ht="22.5" hidden="1">
      <c r="A15" s="457"/>
      <c r="B15" s="502"/>
      <c r="C15" s="457"/>
      <c r="D15" s="1009" t="s">
        <v>314</v>
      </c>
      <c r="E15" s="1010" t="s">
        <v>315</v>
      </c>
      <c r="F15" s="1011" t="str">
        <f>IF(kpp="","",kpp)</f>
        <v>663202001</v>
      </c>
      <c r="G15" s="1012" t="s">
        <v>316</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91</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310</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342</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342</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344</v>
      </c>
      <c r="H44" s="475"/>
      <c r="J44" s="455">
        <v>22</v>
      </c>
    </row>
    <row customHeight="1" ht="23.25">
      <c r="A45" s="457"/>
      <c r="B45" s="502"/>
      <c r="C45" s="457"/>
      <c r="D45" s="440">
        <f>D44+1</f>
        <v>11</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346</v>
      </c>
      <c r="H46" s="475"/>
      <c r="J46" s="455">
        <v>23</v>
      </c>
    </row>
    <row customHeight="1" ht="24">
      <c r="A47" s="2202"/>
      <c r="B47" s="502"/>
      <c r="C47" s="492"/>
      <c r="D47" s="440" t="str">
        <f>D45&amp;".2"</f>
        <v>11.2</v>
      </c>
      <c r="E47" s="442" t="s">
        <v>347</v>
      </c>
      <c r="F47" s="490"/>
      <c r="G47" s="437" t="s">
        <v>348</v>
      </c>
      <c r="H47" s="475"/>
      <c r="J47" s="455">
        <v>23</v>
      </c>
    </row>
    <row customHeight="1" ht="24">
      <c r="A48" s="2202"/>
      <c r="B48" s="502"/>
      <c r="C48" s="492"/>
      <c r="D48" s="440" t="str">
        <f>D45&amp;".3"</f>
        <v>11.3</v>
      </c>
      <c r="E48" s="442" t="s">
        <v>349</v>
      </c>
      <c r="F48" s="490"/>
      <c r="G48" s="437" t="s">
        <v>350</v>
      </c>
      <c r="H48" s="475"/>
      <c r="J48" s="455">
        <v>23</v>
      </c>
    </row>
    <row customHeight="1" ht="24">
      <c r="A49" s="2202"/>
      <c r="B49" s="502"/>
      <c r="C49" s="492"/>
      <c r="D49" s="440" t="str">
        <f>IF(TEMPLATE_SPHERE="TKO",D45&amp;".0",D45&amp;".4")</f>
        <v>11.4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12</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A6D8A-D153-3549-2B08-324E0ED51C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90F8D-A75F-2D64-061E-95293313DA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D03C2-D633-EE94-66FE-ED01D998E2A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11ADF-425D-3D79-2163-977413E7743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2236</v>
      </c>
      <c r="B1" s="2616" t="s">
        <v>2237</v>
      </c>
      <c r="C1" s="2617" t="s">
        <v>2238</v>
      </c>
      <c r="D1" s="2618"/>
      <c r="E1" s="836" t="s">
        <v>2239</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2003</v>
      </c>
      <c r="D5" s="2625" t="s">
        <v>2240</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A3899-6AA8-24A5-CE48-227BFBE58A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45D57-BCBC-CC3A-F308-6615F4522B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299B7-D5D1-3957-3215-49A643F5BA9A}" mc:Ignorable="x14ac xr xr2 xr3">
  <sheetPr>
    <tabColor rgb="FFFFCC99"/>
  </sheetPr>
  <dimension ref="A1:I161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2241</v>
      </c>
      <c r="B1" s="68" t="s">
        <v>2242</v>
      </c>
      <c r="C1" s="68" t="s">
        <v>2243</v>
      </c>
      <c r="D1" s="68" t="s">
        <v>2244</v>
      </c>
      <c r="E1" s="68" t="s">
        <v>2245</v>
      </c>
      <c r="F1" s="68" t="s">
        <v>2246</v>
      </c>
      <c r="G1" s="68" t="s">
        <v>2247</v>
      </c>
      <c r="H1" s="68" t="s">
        <v>2248</v>
      </c>
      <c r="I1" s="68" t="s">
        <v>2249</v>
      </c>
    </row>
    <row customHeight="1" ht="11.25">
      <c r="A2" s="1850" t="s">
        <v>2250</v>
      </c>
      <c r="B2" s="1850" t="s">
        <v>16</v>
      </c>
      <c r="C2" s="1850" t="s">
        <v>2251</v>
      </c>
      <c r="D2" s="1850" t="s">
        <v>2252</v>
      </c>
      <c r="E2" s="1850" t="s">
        <v>2253</v>
      </c>
      <c r="F2" s="1850" t="s">
        <v>2254</v>
      </c>
      <c r="G2" s="1850" t="s">
        <v>2255</v>
      </c>
      <c r="H2" s="1850" t="s">
        <v>28</v>
      </c>
      <c r="I2" s="1850" t="s">
        <v>811</v>
      </c>
    </row>
    <row customHeight="1" ht="11.25">
      <c r="A3" s="1850" t="s">
        <v>2250</v>
      </c>
      <c r="B3" s="1850" t="s">
        <v>16</v>
      </c>
      <c r="C3" s="1850" t="s">
        <v>2256</v>
      </c>
      <c r="D3" s="1850" t="s">
        <v>2257</v>
      </c>
      <c r="E3" s="1850" t="s">
        <v>2258</v>
      </c>
      <c r="F3" s="1850" t="s">
        <v>2259</v>
      </c>
      <c r="G3" s="1850" t="s">
        <v>28</v>
      </c>
      <c r="H3" s="1850" t="s">
        <v>28</v>
      </c>
      <c r="I3" s="1850" t="s">
        <v>811</v>
      </c>
    </row>
    <row customHeight="1" ht="11.25">
      <c r="A4" s="1850" t="s">
        <v>2250</v>
      </c>
      <c r="B4" s="1850" t="s">
        <v>16</v>
      </c>
      <c r="C4" s="1850" t="s">
        <v>2260</v>
      </c>
      <c r="D4" s="1850" t="s">
        <v>2261</v>
      </c>
      <c r="E4" s="1850" t="s">
        <v>2262</v>
      </c>
      <c r="F4" s="1850" t="s">
        <v>2263</v>
      </c>
      <c r="G4" s="1850" t="s">
        <v>2264</v>
      </c>
      <c r="H4" s="1850" t="s">
        <v>28</v>
      </c>
      <c r="I4" s="1850" t="s">
        <v>811</v>
      </c>
    </row>
    <row customHeight="1" ht="11.25">
      <c r="A5" s="1850" t="s">
        <v>2250</v>
      </c>
      <c r="B5" s="1850" t="s">
        <v>16</v>
      </c>
      <c r="C5" s="1850" t="s">
        <v>2265</v>
      </c>
      <c r="D5" s="1850" t="s">
        <v>2266</v>
      </c>
      <c r="E5" s="1850" t="s">
        <v>2267</v>
      </c>
      <c r="F5" s="1850" t="s">
        <v>2268</v>
      </c>
      <c r="G5" s="1850" t="s">
        <v>28</v>
      </c>
      <c r="H5" s="1850" t="s">
        <v>28</v>
      </c>
      <c r="I5" s="1850" t="s">
        <v>811</v>
      </c>
    </row>
    <row customHeight="1" ht="11.25">
      <c r="A6" s="1850" t="s">
        <v>2250</v>
      </c>
      <c r="B6" s="1850" t="s">
        <v>16</v>
      </c>
      <c r="C6" s="1850" t="s">
        <v>2269</v>
      </c>
      <c r="D6" s="1850" t="s">
        <v>2270</v>
      </c>
      <c r="E6" s="1850" t="s">
        <v>2271</v>
      </c>
      <c r="F6" s="1850" t="s">
        <v>2272</v>
      </c>
      <c r="G6" s="1850" t="s">
        <v>2273</v>
      </c>
      <c r="H6" s="1850" t="s">
        <v>28</v>
      </c>
      <c r="I6" s="1850" t="s">
        <v>811</v>
      </c>
    </row>
    <row customHeight="1" ht="11.25">
      <c r="A7" s="1850" t="s">
        <v>2250</v>
      </c>
      <c r="B7" s="1850" t="s">
        <v>16</v>
      </c>
      <c r="C7" s="1850" t="s">
        <v>2274</v>
      </c>
      <c r="D7" s="1850" t="s">
        <v>2275</v>
      </c>
      <c r="E7" s="1850" t="s">
        <v>2276</v>
      </c>
      <c r="F7" s="1850" t="s">
        <v>2277</v>
      </c>
      <c r="G7" s="1850" t="s">
        <v>28</v>
      </c>
      <c r="H7" s="1850" t="s">
        <v>28</v>
      </c>
      <c r="I7" s="1850" t="s">
        <v>811</v>
      </c>
    </row>
    <row customHeight="1" ht="11.25">
      <c r="A8" s="1850" t="s">
        <v>2250</v>
      </c>
      <c r="B8" s="1850" t="s">
        <v>16</v>
      </c>
      <c r="C8" s="1850" t="s">
        <v>2278</v>
      </c>
      <c r="D8" s="1850" t="s">
        <v>2279</v>
      </c>
      <c r="E8" s="1850" t="s">
        <v>2280</v>
      </c>
      <c r="F8" s="1850" t="s">
        <v>2281</v>
      </c>
      <c r="G8" s="1850" t="s">
        <v>2282</v>
      </c>
      <c r="H8" s="1850" t="s">
        <v>28</v>
      </c>
      <c r="I8" s="1850" t="s">
        <v>811</v>
      </c>
    </row>
    <row customHeight="1" ht="11.25">
      <c r="A9" s="1850" t="s">
        <v>2250</v>
      </c>
      <c r="B9" s="1850" t="s">
        <v>16</v>
      </c>
      <c r="C9" s="1850" t="s">
        <v>2283</v>
      </c>
      <c r="D9" s="1850" t="s">
        <v>2284</v>
      </c>
      <c r="E9" s="1850" t="s">
        <v>2285</v>
      </c>
      <c r="F9" s="1850" t="s">
        <v>2286</v>
      </c>
      <c r="G9" s="1850" t="s">
        <v>28</v>
      </c>
      <c r="H9" s="1850" t="s">
        <v>28</v>
      </c>
      <c r="I9" s="1850" t="s">
        <v>811</v>
      </c>
    </row>
    <row customHeight="1" ht="11.25">
      <c r="A10" s="1850" t="s">
        <v>2250</v>
      </c>
      <c r="B10" s="1850" t="s">
        <v>16</v>
      </c>
      <c r="C10" s="1850" t="s">
        <v>2287</v>
      </c>
      <c r="D10" s="1850" t="s">
        <v>2288</v>
      </c>
      <c r="E10" s="1850" t="s">
        <v>2289</v>
      </c>
      <c r="F10" s="1850" t="s">
        <v>2290</v>
      </c>
      <c r="G10" s="1850" t="s">
        <v>28</v>
      </c>
      <c r="H10" s="1850" t="s">
        <v>28</v>
      </c>
      <c r="I10" s="1850" t="s">
        <v>811</v>
      </c>
    </row>
    <row customHeight="1" ht="11.25">
      <c r="A11" s="1850" t="s">
        <v>2250</v>
      </c>
      <c r="B11" s="1850" t="s">
        <v>16</v>
      </c>
      <c r="C11" s="1850" t="s">
        <v>2291</v>
      </c>
      <c r="D11" s="1850" t="s">
        <v>2292</v>
      </c>
      <c r="E11" s="1850" t="s">
        <v>2293</v>
      </c>
      <c r="F11" s="1850" t="s">
        <v>2294</v>
      </c>
      <c r="G11" s="1850" t="s">
        <v>2295</v>
      </c>
      <c r="H11" s="1850" t="s">
        <v>28</v>
      </c>
      <c r="I11" s="1850" t="s">
        <v>811</v>
      </c>
    </row>
    <row customHeight="1" ht="11.25">
      <c r="A12" s="1850" t="s">
        <v>2250</v>
      </c>
      <c r="B12" s="1850" t="s">
        <v>16</v>
      </c>
      <c r="C12" s="1850" t="s">
        <v>2296</v>
      </c>
      <c r="D12" s="1850" t="s">
        <v>2297</v>
      </c>
      <c r="E12" s="1850" t="s">
        <v>2298</v>
      </c>
      <c r="F12" s="1850" t="s">
        <v>2281</v>
      </c>
      <c r="G12" s="1850" t="s">
        <v>28</v>
      </c>
      <c r="H12" s="1850" t="s">
        <v>28</v>
      </c>
      <c r="I12" s="1850" t="s">
        <v>811</v>
      </c>
    </row>
    <row customHeight="1" ht="11.25">
      <c r="A13" s="1850" t="s">
        <v>2250</v>
      </c>
      <c r="B13" s="1850" t="s">
        <v>16</v>
      </c>
      <c r="C13" s="1850" t="s">
        <v>2299</v>
      </c>
      <c r="D13" s="1850" t="s">
        <v>2300</v>
      </c>
      <c r="E13" s="1850" t="s">
        <v>2301</v>
      </c>
      <c r="F13" s="1850" t="s">
        <v>2302</v>
      </c>
      <c r="G13" s="1850" t="s">
        <v>2303</v>
      </c>
      <c r="H13" s="1850" t="s">
        <v>28</v>
      </c>
      <c r="I13" s="1850" t="s">
        <v>811</v>
      </c>
    </row>
    <row customHeight="1" ht="11.25">
      <c r="A14" s="1850" t="s">
        <v>2250</v>
      </c>
      <c r="B14" s="1850" t="s">
        <v>16</v>
      </c>
      <c r="C14" s="1850" t="s">
        <v>2304</v>
      </c>
      <c r="D14" s="1850" t="s">
        <v>2305</v>
      </c>
      <c r="E14" s="1850" t="s">
        <v>2306</v>
      </c>
      <c r="F14" s="1850" t="s">
        <v>2307</v>
      </c>
      <c r="G14" s="1850" t="s">
        <v>28</v>
      </c>
      <c r="H14" s="1850" t="s">
        <v>28</v>
      </c>
      <c r="I14" s="1850" t="s">
        <v>811</v>
      </c>
    </row>
    <row customHeight="1" ht="11.25">
      <c r="A15" s="1850" t="s">
        <v>2250</v>
      </c>
      <c r="B15" s="1850" t="s">
        <v>16</v>
      </c>
      <c r="C15" s="1850" t="s">
        <v>2308</v>
      </c>
      <c r="D15" s="1850" t="s">
        <v>2309</v>
      </c>
      <c r="E15" s="1850" t="s">
        <v>2310</v>
      </c>
      <c r="F15" s="1850" t="s">
        <v>2311</v>
      </c>
      <c r="G15" s="1850" t="s">
        <v>28</v>
      </c>
      <c r="H15" s="1850" t="s">
        <v>28</v>
      </c>
      <c r="I15" s="1850" t="s">
        <v>811</v>
      </c>
    </row>
    <row customHeight="1" ht="11.25">
      <c r="A16" s="1850" t="s">
        <v>2250</v>
      </c>
      <c r="B16" s="1850" t="s">
        <v>16</v>
      </c>
      <c r="C16" s="1850" t="s">
        <v>2312</v>
      </c>
      <c r="D16" s="1850" t="s">
        <v>2313</v>
      </c>
      <c r="E16" s="1850" t="s">
        <v>2314</v>
      </c>
      <c r="F16" s="1850" t="s">
        <v>2315</v>
      </c>
      <c r="G16" s="1850" t="s">
        <v>28</v>
      </c>
      <c r="H16" s="1850" t="s">
        <v>28</v>
      </c>
      <c r="I16" s="1850" t="s">
        <v>811</v>
      </c>
    </row>
    <row customHeight="1" ht="11.25">
      <c r="A17" s="1850" t="s">
        <v>2250</v>
      </c>
      <c r="B17" s="1850" t="s">
        <v>16</v>
      </c>
      <c r="C17" s="1850" t="s">
        <v>2316</v>
      </c>
      <c r="D17" s="1850" t="s">
        <v>2317</v>
      </c>
      <c r="E17" s="1850" t="s">
        <v>2318</v>
      </c>
      <c r="F17" s="1850" t="s">
        <v>2254</v>
      </c>
      <c r="G17" s="1850" t="s">
        <v>28</v>
      </c>
      <c r="H17" s="1850" t="s">
        <v>28</v>
      </c>
      <c r="I17" s="1850" t="s">
        <v>811</v>
      </c>
    </row>
    <row customHeight="1" ht="11.25">
      <c r="A18" s="1850" t="s">
        <v>2250</v>
      </c>
      <c r="B18" s="1850" t="s">
        <v>16</v>
      </c>
      <c r="C18" s="1850" t="s">
        <v>2319</v>
      </c>
      <c r="D18" s="1850" t="s">
        <v>2320</v>
      </c>
      <c r="E18" s="1850" t="s">
        <v>2321</v>
      </c>
      <c r="F18" s="1850" t="s">
        <v>2322</v>
      </c>
      <c r="G18" s="1850" t="s">
        <v>28</v>
      </c>
      <c r="H18" s="1850" t="s">
        <v>28</v>
      </c>
      <c r="I18" s="1850" t="s">
        <v>811</v>
      </c>
    </row>
    <row customHeight="1" ht="11.25">
      <c r="A19" s="1850" t="s">
        <v>2250</v>
      </c>
      <c r="B19" s="1850" t="s">
        <v>16</v>
      </c>
      <c r="C19" s="1850" t="s">
        <v>2323</v>
      </c>
      <c r="D19" s="1850" t="s">
        <v>2324</v>
      </c>
      <c r="E19" s="1850" t="s">
        <v>2321</v>
      </c>
      <c r="F19" s="1850" t="s">
        <v>2325</v>
      </c>
      <c r="G19" s="1850" t="s">
        <v>2326</v>
      </c>
      <c r="H19" s="1850" t="s">
        <v>28</v>
      </c>
      <c r="I19" s="1850" t="s">
        <v>811</v>
      </c>
    </row>
    <row customHeight="1" ht="11.25">
      <c r="A20" s="1850" t="s">
        <v>2250</v>
      </c>
      <c r="B20" s="1850" t="s">
        <v>16</v>
      </c>
      <c r="C20" s="1850" t="s">
        <v>2327</v>
      </c>
      <c r="D20" s="1850" t="s">
        <v>2328</v>
      </c>
      <c r="E20" s="1850" t="s">
        <v>2329</v>
      </c>
      <c r="F20" s="1850" t="s">
        <v>2277</v>
      </c>
      <c r="G20" s="1850" t="s">
        <v>28</v>
      </c>
      <c r="H20" s="1850" t="s">
        <v>28</v>
      </c>
      <c r="I20" s="1850" t="s">
        <v>811</v>
      </c>
    </row>
    <row customHeight="1" ht="11.25">
      <c r="A21" s="1850" t="s">
        <v>2250</v>
      </c>
      <c r="B21" s="1850" t="s">
        <v>16</v>
      </c>
      <c r="C21" s="1850" t="s">
        <v>2330</v>
      </c>
      <c r="D21" s="1850" t="s">
        <v>2331</v>
      </c>
      <c r="E21" s="1850" t="s">
        <v>2332</v>
      </c>
      <c r="F21" s="1850" t="s">
        <v>2254</v>
      </c>
      <c r="G21" s="1850" t="s">
        <v>28</v>
      </c>
      <c r="H21" s="1850" t="s">
        <v>28</v>
      </c>
      <c r="I21" s="1850" t="s">
        <v>811</v>
      </c>
    </row>
    <row customHeight="1" ht="11.25">
      <c r="A22" s="1850" t="s">
        <v>2250</v>
      </c>
      <c r="B22" s="1850" t="s">
        <v>16</v>
      </c>
      <c r="C22" s="1850" t="s">
        <v>2333</v>
      </c>
      <c r="D22" s="1850" t="s">
        <v>2334</v>
      </c>
      <c r="E22" s="1850" t="s">
        <v>2335</v>
      </c>
      <c r="F22" s="1850" t="s">
        <v>2272</v>
      </c>
      <c r="G22" s="1850" t="s">
        <v>2336</v>
      </c>
      <c r="H22" s="1850" t="s">
        <v>28</v>
      </c>
      <c r="I22" s="1850" t="s">
        <v>811</v>
      </c>
    </row>
    <row customHeight="1" ht="11.25">
      <c r="A23" s="1850" t="s">
        <v>2250</v>
      </c>
      <c r="B23" s="1850" t="s">
        <v>16</v>
      </c>
      <c r="C23" s="1850" t="s">
        <v>2337</v>
      </c>
      <c r="D23" s="1850" t="s">
        <v>2338</v>
      </c>
      <c r="E23" s="1850" t="s">
        <v>2339</v>
      </c>
      <c r="F23" s="1850" t="s">
        <v>2340</v>
      </c>
      <c r="G23" s="1850" t="s">
        <v>28</v>
      </c>
      <c r="H23" s="1850" t="s">
        <v>28</v>
      </c>
      <c r="I23" s="1850" t="s">
        <v>811</v>
      </c>
    </row>
    <row customHeight="1" ht="11.25">
      <c r="A24" s="1850" t="s">
        <v>2250</v>
      </c>
      <c r="B24" s="1850" t="s">
        <v>16</v>
      </c>
      <c r="C24" s="1850" t="s">
        <v>2341</v>
      </c>
      <c r="D24" s="1850" t="s">
        <v>2342</v>
      </c>
      <c r="E24" s="1850" t="s">
        <v>2343</v>
      </c>
      <c r="F24" s="1850" t="s">
        <v>2344</v>
      </c>
      <c r="G24" s="1850" t="s">
        <v>2345</v>
      </c>
      <c r="H24" s="1850" t="s">
        <v>28</v>
      </c>
      <c r="I24" s="1850" t="s">
        <v>811</v>
      </c>
    </row>
    <row customHeight="1" ht="11.25">
      <c r="A25" s="1850" t="s">
        <v>2250</v>
      </c>
      <c r="B25" s="1850" t="s">
        <v>16</v>
      </c>
      <c r="C25" s="1850" t="s">
        <v>2346</v>
      </c>
      <c r="D25" s="1850" t="s">
        <v>2347</v>
      </c>
      <c r="E25" s="1850" t="s">
        <v>2348</v>
      </c>
      <c r="F25" s="1850" t="s">
        <v>2349</v>
      </c>
      <c r="G25" s="1850" t="s">
        <v>28</v>
      </c>
      <c r="H25" s="1850" t="s">
        <v>28</v>
      </c>
      <c r="I25" s="1850" t="s">
        <v>811</v>
      </c>
    </row>
    <row customHeight="1" ht="11.25">
      <c r="A26" s="1850" t="s">
        <v>2250</v>
      </c>
      <c r="B26" s="1850" t="s">
        <v>16</v>
      </c>
      <c r="C26" s="1850" t="s">
        <v>2350</v>
      </c>
      <c r="D26" s="1850" t="s">
        <v>2351</v>
      </c>
      <c r="E26" s="1850" t="s">
        <v>2352</v>
      </c>
      <c r="F26" s="1850" t="s">
        <v>2353</v>
      </c>
      <c r="G26" s="1850" t="s">
        <v>28</v>
      </c>
      <c r="H26" s="1850" t="s">
        <v>28</v>
      </c>
      <c r="I26" s="1850" t="s">
        <v>811</v>
      </c>
    </row>
    <row customHeight="1" ht="11.25">
      <c r="A27" s="1850" t="s">
        <v>2250</v>
      </c>
      <c r="B27" s="1850" t="s">
        <v>16</v>
      </c>
      <c r="C27" s="1850" t="s">
        <v>2354</v>
      </c>
      <c r="D27" s="1850" t="s">
        <v>2355</v>
      </c>
      <c r="E27" s="1850" t="s">
        <v>2356</v>
      </c>
      <c r="F27" s="1850" t="s">
        <v>2357</v>
      </c>
      <c r="G27" s="1850" t="s">
        <v>2358</v>
      </c>
      <c r="H27" s="1850" t="s">
        <v>28</v>
      </c>
      <c r="I27" s="1850" t="s">
        <v>811</v>
      </c>
    </row>
    <row customHeight="1" ht="11.25">
      <c r="A28" s="1850" t="s">
        <v>2250</v>
      </c>
      <c r="B28" s="1850" t="s">
        <v>16</v>
      </c>
      <c r="C28" s="1850" t="s">
        <v>2359</v>
      </c>
      <c r="D28" s="1850" t="s">
        <v>2360</v>
      </c>
      <c r="E28" s="1850" t="s">
        <v>2361</v>
      </c>
      <c r="F28" s="1850" t="s">
        <v>2254</v>
      </c>
      <c r="G28" s="1850" t="s">
        <v>28</v>
      </c>
      <c r="H28" s="1850" t="s">
        <v>28</v>
      </c>
      <c r="I28" s="1850" t="s">
        <v>811</v>
      </c>
    </row>
    <row customHeight="1" ht="11.25">
      <c r="A29" s="1850" t="s">
        <v>2250</v>
      </c>
      <c r="B29" s="1850" t="s">
        <v>16</v>
      </c>
      <c r="C29" s="1850" t="s">
        <v>2362</v>
      </c>
      <c r="D29" s="1850" t="s">
        <v>2363</v>
      </c>
      <c r="E29" s="1850" t="s">
        <v>2364</v>
      </c>
      <c r="F29" s="1850" t="s">
        <v>2315</v>
      </c>
      <c r="G29" s="1850" t="s">
        <v>28</v>
      </c>
      <c r="H29" s="1850" t="s">
        <v>28</v>
      </c>
      <c r="I29" s="1850" t="s">
        <v>811</v>
      </c>
    </row>
    <row customHeight="1" ht="11.25">
      <c r="A30" s="1850" t="s">
        <v>2250</v>
      </c>
      <c r="B30" s="1850" t="s">
        <v>16</v>
      </c>
      <c r="C30" s="1850" t="s">
        <v>2365</v>
      </c>
      <c r="D30" s="1850" t="s">
        <v>2366</v>
      </c>
      <c r="E30" s="1850" t="s">
        <v>2367</v>
      </c>
      <c r="F30" s="1850" t="s">
        <v>2349</v>
      </c>
      <c r="G30" s="1850" t="s">
        <v>28</v>
      </c>
      <c r="H30" s="1850" t="s">
        <v>28</v>
      </c>
      <c r="I30" s="1850" t="s">
        <v>811</v>
      </c>
    </row>
    <row customHeight="1" ht="11.25">
      <c r="A31" s="1850" t="s">
        <v>2250</v>
      </c>
      <c r="B31" s="1850" t="s">
        <v>16</v>
      </c>
      <c r="C31" s="1850" t="s">
        <v>2368</v>
      </c>
      <c r="D31" s="1850" t="s">
        <v>2369</v>
      </c>
      <c r="E31" s="1850" t="s">
        <v>2370</v>
      </c>
      <c r="F31" s="1850" t="s">
        <v>2371</v>
      </c>
      <c r="G31" s="1850" t="s">
        <v>2372</v>
      </c>
      <c r="H31" s="1850" t="s">
        <v>28</v>
      </c>
      <c r="I31" s="1850" t="s">
        <v>811</v>
      </c>
    </row>
    <row customHeight="1" ht="11.25">
      <c r="A32" s="1850" t="s">
        <v>2250</v>
      </c>
      <c r="B32" s="1850" t="s">
        <v>16</v>
      </c>
      <c r="C32" s="1850" t="s">
        <v>2373</v>
      </c>
      <c r="D32" s="1850" t="s">
        <v>2374</v>
      </c>
      <c r="E32" s="1850" t="s">
        <v>2375</v>
      </c>
      <c r="F32" s="1850" t="s">
        <v>2376</v>
      </c>
      <c r="G32" s="1850" t="s">
        <v>28</v>
      </c>
      <c r="H32" s="1850" t="s">
        <v>28</v>
      </c>
      <c r="I32" s="1850" t="s">
        <v>811</v>
      </c>
    </row>
    <row customHeight="1" ht="11.25">
      <c r="A33" s="1850" t="s">
        <v>2250</v>
      </c>
      <c r="B33" s="1850" t="s">
        <v>16</v>
      </c>
      <c r="C33" s="1850" t="s">
        <v>2377</v>
      </c>
      <c r="D33" s="1850" t="s">
        <v>2378</v>
      </c>
      <c r="E33" s="1850" t="s">
        <v>2379</v>
      </c>
      <c r="F33" s="1850" t="s">
        <v>2268</v>
      </c>
      <c r="G33" s="1850" t="s">
        <v>2380</v>
      </c>
      <c r="H33" s="1850" t="s">
        <v>28</v>
      </c>
      <c r="I33" s="1850" t="s">
        <v>811</v>
      </c>
    </row>
    <row customHeight="1" ht="11.25">
      <c r="A34" s="1850" t="s">
        <v>2250</v>
      </c>
      <c r="B34" s="1850" t="s">
        <v>16</v>
      </c>
      <c r="C34" s="1850" t="s">
        <v>2381</v>
      </c>
      <c r="D34" s="1850" t="s">
        <v>2382</v>
      </c>
      <c r="E34" s="1850" t="s">
        <v>2383</v>
      </c>
      <c r="F34" s="1850" t="s">
        <v>2384</v>
      </c>
      <c r="G34" s="1850" t="s">
        <v>28</v>
      </c>
      <c r="H34" s="1850" t="s">
        <v>28</v>
      </c>
      <c r="I34" s="1850" t="s">
        <v>811</v>
      </c>
    </row>
    <row customHeight="1" ht="11.25">
      <c r="A35" s="1850" t="s">
        <v>2250</v>
      </c>
      <c r="B35" s="1850" t="s">
        <v>16</v>
      </c>
      <c r="C35" s="1850" t="s">
        <v>2385</v>
      </c>
      <c r="D35" s="1850" t="s">
        <v>2386</v>
      </c>
      <c r="E35" s="1850" t="s">
        <v>2387</v>
      </c>
      <c r="F35" s="1850" t="s">
        <v>2340</v>
      </c>
      <c r="G35" s="1850" t="s">
        <v>28</v>
      </c>
      <c r="H35" s="1850" t="s">
        <v>28</v>
      </c>
      <c r="I35" s="1850" t="s">
        <v>811</v>
      </c>
    </row>
    <row customHeight="1" ht="11.25">
      <c r="A36" s="1850" t="s">
        <v>2250</v>
      </c>
      <c r="B36" s="1850" t="s">
        <v>16</v>
      </c>
      <c r="C36" s="1850" t="s">
        <v>2388</v>
      </c>
      <c r="D36" s="1850" t="s">
        <v>2389</v>
      </c>
      <c r="E36" s="1850" t="s">
        <v>2390</v>
      </c>
      <c r="F36" s="1850" t="s">
        <v>2268</v>
      </c>
      <c r="G36" s="1850" t="s">
        <v>28</v>
      </c>
      <c r="H36" s="1850" t="s">
        <v>28</v>
      </c>
      <c r="I36" s="1850" t="s">
        <v>811</v>
      </c>
    </row>
    <row customHeight="1" ht="11.25">
      <c r="A37" s="1850" t="s">
        <v>2250</v>
      </c>
      <c r="B37" s="1850" t="s">
        <v>16</v>
      </c>
      <c r="C37" s="1850" t="s">
        <v>2391</v>
      </c>
      <c r="D37" s="1850" t="s">
        <v>2392</v>
      </c>
      <c r="E37" s="1850" t="s">
        <v>2393</v>
      </c>
      <c r="F37" s="1850" t="s">
        <v>2286</v>
      </c>
      <c r="G37" s="1850" t="s">
        <v>28</v>
      </c>
      <c r="H37" s="1850" t="s">
        <v>28</v>
      </c>
      <c r="I37" s="1850" t="s">
        <v>811</v>
      </c>
    </row>
    <row customHeight="1" ht="11.25">
      <c r="A38" s="1850" t="s">
        <v>2250</v>
      </c>
      <c r="B38" s="1850" t="s">
        <v>16</v>
      </c>
      <c r="C38" s="1850" t="s">
        <v>2394</v>
      </c>
      <c r="D38" s="1850" t="s">
        <v>2395</v>
      </c>
      <c r="E38" s="1850" t="s">
        <v>2396</v>
      </c>
      <c r="F38" s="1850" t="s">
        <v>2384</v>
      </c>
      <c r="G38" s="1850" t="s">
        <v>2397</v>
      </c>
      <c r="H38" s="1850" t="s">
        <v>28</v>
      </c>
      <c r="I38" s="1850" t="s">
        <v>811</v>
      </c>
    </row>
    <row customHeight="1" ht="11.25">
      <c r="A39" s="1850" t="s">
        <v>2250</v>
      </c>
      <c r="B39" s="1850" t="s">
        <v>16</v>
      </c>
      <c r="C39" s="1850" t="s">
        <v>2398</v>
      </c>
      <c r="D39" s="1850" t="s">
        <v>2399</v>
      </c>
      <c r="E39" s="1850" t="s">
        <v>2400</v>
      </c>
      <c r="F39" s="1850" t="s">
        <v>2286</v>
      </c>
      <c r="G39" s="1850" t="s">
        <v>28</v>
      </c>
      <c r="H39" s="1850" t="s">
        <v>28</v>
      </c>
      <c r="I39" s="1850" t="s">
        <v>811</v>
      </c>
    </row>
    <row customHeight="1" ht="11.25">
      <c r="A40" s="1850" t="s">
        <v>2250</v>
      </c>
      <c r="B40" s="1850" t="s">
        <v>16</v>
      </c>
      <c r="C40" s="1850" t="s">
        <v>2401</v>
      </c>
      <c r="D40" s="1850" t="s">
        <v>2402</v>
      </c>
      <c r="E40" s="1850" t="s">
        <v>2403</v>
      </c>
      <c r="F40" s="1850" t="s">
        <v>2344</v>
      </c>
      <c r="G40" s="1850" t="s">
        <v>28</v>
      </c>
      <c r="H40" s="1850" t="s">
        <v>28</v>
      </c>
      <c r="I40" s="1850" t="s">
        <v>811</v>
      </c>
    </row>
    <row customHeight="1" ht="11.25">
      <c r="A41" s="1850" t="s">
        <v>2250</v>
      </c>
      <c r="B41" s="1850" t="s">
        <v>16</v>
      </c>
      <c r="C41" s="1850" t="s">
        <v>2404</v>
      </c>
      <c r="D41" s="1850" t="s">
        <v>2405</v>
      </c>
      <c r="E41" s="1850" t="s">
        <v>2406</v>
      </c>
      <c r="F41" s="1850" t="s">
        <v>2349</v>
      </c>
      <c r="G41" s="1850" t="s">
        <v>2407</v>
      </c>
      <c r="H41" s="1850" t="s">
        <v>28</v>
      </c>
      <c r="I41" s="1850" t="s">
        <v>811</v>
      </c>
    </row>
    <row customHeight="1" ht="11.25">
      <c r="A42" s="1850" t="s">
        <v>2250</v>
      </c>
      <c r="B42" s="1850" t="s">
        <v>16</v>
      </c>
      <c r="C42" s="1850" t="s">
        <v>2408</v>
      </c>
      <c r="D42" s="1850" t="s">
        <v>2409</v>
      </c>
      <c r="E42" s="1850" t="s">
        <v>2410</v>
      </c>
      <c r="F42" s="1850" t="s">
        <v>2357</v>
      </c>
      <c r="G42" s="1850" t="s">
        <v>2411</v>
      </c>
      <c r="H42" s="1850" t="s">
        <v>28</v>
      </c>
      <c r="I42" s="1850" t="s">
        <v>811</v>
      </c>
    </row>
    <row customHeight="1" ht="11.25">
      <c r="A43" s="1850" t="s">
        <v>2250</v>
      </c>
      <c r="B43" s="1850" t="s">
        <v>16</v>
      </c>
      <c r="C43" s="1850" t="s">
        <v>2412</v>
      </c>
      <c r="D43" s="1850" t="s">
        <v>2413</v>
      </c>
      <c r="E43" s="1850" t="s">
        <v>2276</v>
      </c>
      <c r="F43" s="1850" t="s">
        <v>2414</v>
      </c>
      <c r="G43" s="1850" t="s">
        <v>2415</v>
      </c>
      <c r="H43" s="1850" t="s">
        <v>28</v>
      </c>
      <c r="I43" s="1850" t="s">
        <v>811</v>
      </c>
    </row>
    <row customHeight="1" ht="11.25">
      <c r="A44" s="1850" t="s">
        <v>2250</v>
      </c>
      <c r="B44" s="1850" t="s">
        <v>16</v>
      </c>
      <c r="C44" s="1850" t="s">
        <v>2416</v>
      </c>
      <c r="D44" s="1850" t="s">
        <v>2417</v>
      </c>
      <c r="E44" s="1850" t="s">
        <v>2418</v>
      </c>
      <c r="F44" s="1850" t="s">
        <v>2419</v>
      </c>
      <c r="G44" s="1850" t="s">
        <v>2420</v>
      </c>
      <c r="H44" s="1850" t="s">
        <v>28</v>
      </c>
      <c r="I44" s="1850" t="s">
        <v>811</v>
      </c>
    </row>
    <row customHeight="1" ht="11.25">
      <c r="A45" s="1850" t="s">
        <v>2250</v>
      </c>
      <c r="B45" s="1850" t="s">
        <v>16</v>
      </c>
      <c r="C45" s="1850" t="s">
        <v>2421</v>
      </c>
      <c r="D45" s="1850" t="s">
        <v>2422</v>
      </c>
      <c r="E45" s="1850" t="s">
        <v>2423</v>
      </c>
      <c r="F45" s="1850" t="s">
        <v>2419</v>
      </c>
      <c r="G45" s="1850" t="s">
        <v>2424</v>
      </c>
      <c r="H45" s="1850" t="s">
        <v>28</v>
      </c>
      <c r="I45" s="1850" t="s">
        <v>811</v>
      </c>
    </row>
    <row customHeight="1" ht="11.25">
      <c r="A46" s="1850" t="s">
        <v>2250</v>
      </c>
      <c r="B46" s="1850" t="s">
        <v>16</v>
      </c>
      <c r="C46" s="1850" t="s">
        <v>2425</v>
      </c>
      <c r="D46" s="1850" t="s">
        <v>2426</v>
      </c>
      <c r="E46" s="1850" t="s">
        <v>2427</v>
      </c>
      <c r="F46" s="1850" t="s">
        <v>2428</v>
      </c>
      <c r="G46" s="1850" t="s">
        <v>28</v>
      </c>
      <c r="H46" s="1850" t="s">
        <v>28</v>
      </c>
      <c r="I46" s="1850" t="s">
        <v>811</v>
      </c>
    </row>
    <row customHeight="1" ht="11.25">
      <c r="A47" s="1850" t="s">
        <v>2250</v>
      </c>
      <c r="B47" s="1850" t="s">
        <v>16</v>
      </c>
      <c r="C47" s="1850" t="s">
        <v>2429</v>
      </c>
      <c r="D47" s="1850" t="s">
        <v>2430</v>
      </c>
      <c r="E47" s="1850" t="s">
        <v>2431</v>
      </c>
      <c r="F47" s="1850" t="s">
        <v>2254</v>
      </c>
      <c r="G47" s="1850" t="s">
        <v>28</v>
      </c>
      <c r="H47" s="1850" t="s">
        <v>28</v>
      </c>
      <c r="I47" s="1850" t="s">
        <v>811</v>
      </c>
    </row>
    <row customHeight="1" ht="11.25">
      <c r="A48" s="1850" t="s">
        <v>2250</v>
      </c>
      <c r="B48" s="1850" t="s">
        <v>16</v>
      </c>
      <c r="C48" s="1850" t="s">
        <v>2432</v>
      </c>
      <c r="D48" s="1850" t="s">
        <v>2433</v>
      </c>
      <c r="E48" s="1850" t="s">
        <v>2434</v>
      </c>
      <c r="F48" s="1850" t="s">
        <v>2254</v>
      </c>
      <c r="G48" s="1850" t="s">
        <v>28</v>
      </c>
      <c r="H48" s="1850" t="s">
        <v>28</v>
      </c>
      <c r="I48" s="1850" t="s">
        <v>811</v>
      </c>
    </row>
    <row customHeight="1" ht="11.25">
      <c r="A49" s="1850" t="s">
        <v>2250</v>
      </c>
      <c r="B49" s="1850" t="s">
        <v>16</v>
      </c>
      <c r="C49" s="1850" t="s">
        <v>2435</v>
      </c>
      <c r="D49" s="1850" t="s">
        <v>2436</v>
      </c>
      <c r="E49" s="1850" t="s">
        <v>2437</v>
      </c>
      <c r="F49" s="1850" t="s">
        <v>2419</v>
      </c>
      <c r="G49" s="1850" t="s">
        <v>28</v>
      </c>
      <c r="H49" s="1850" t="s">
        <v>28</v>
      </c>
      <c r="I49" s="1850" t="s">
        <v>811</v>
      </c>
    </row>
    <row customHeight="1" ht="11.25">
      <c r="A50" s="1850" t="s">
        <v>2250</v>
      </c>
      <c r="B50" s="1850" t="s">
        <v>16</v>
      </c>
      <c r="C50" s="1850" t="s">
        <v>2438</v>
      </c>
      <c r="D50" s="1850" t="s">
        <v>2439</v>
      </c>
      <c r="E50" s="1850" t="s">
        <v>2440</v>
      </c>
      <c r="F50" s="1850" t="s">
        <v>2441</v>
      </c>
      <c r="G50" s="1850" t="s">
        <v>28</v>
      </c>
      <c r="H50" s="1850" t="s">
        <v>28</v>
      </c>
      <c r="I50" s="1850" t="s">
        <v>811</v>
      </c>
    </row>
    <row customHeight="1" ht="11.25">
      <c r="A51" s="1850" t="s">
        <v>2250</v>
      </c>
      <c r="B51" s="1850" t="s">
        <v>16</v>
      </c>
      <c r="C51" s="1850" t="s">
        <v>2442</v>
      </c>
      <c r="D51" s="1850" t="s">
        <v>2443</v>
      </c>
      <c r="E51" s="1850" t="s">
        <v>2444</v>
      </c>
      <c r="F51" s="1850" t="s">
        <v>2315</v>
      </c>
      <c r="G51" s="1850" t="s">
        <v>2445</v>
      </c>
      <c r="H51" s="1850" t="s">
        <v>28</v>
      </c>
      <c r="I51" s="1850" t="s">
        <v>811</v>
      </c>
    </row>
    <row customHeight="1" ht="11.25">
      <c r="A52" s="1850" t="s">
        <v>2250</v>
      </c>
      <c r="B52" s="1850" t="s">
        <v>16</v>
      </c>
      <c r="C52" s="1850" t="s">
        <v>2446</v>
      </c>
      <c r="D52" s="1850" t="s">
        <v>2447</v>
      </c>
      <c r="E52" s="1850" t="s">
        <v>2444</v>
      </c>
      <c r="F52" s="1850" t="s">
        <v>2448</v>
      </c>
      <c r="G52" s="1850" t="s">
        <v>28</v>
      </c>
      <c r="H52" s="1850" t="s">
        <v>28</v>
      </c>
      <c r="I52" s="1850" t="s">
        <v>811</v>
      </c>
    </row>
    <row customHeight="1" ht="11.25">
      <c r="A53" s="1850" t="s">
        <v>2250</v>
      </c>
      <c r="B53" s="1850" t="s">
        <v>16</v>
      </c>
      <c r="C53" s="1850" t="s">
        <v>2449</v>
      </c>
      <c r="D53" s="1850" t="s">
        <v>2450</v>
      </c>
      <c r="E53" s="1850" t="s">
        <v>2444</v>
      </c>
      <c r="F53" s="1850" t="s">
        <v>2451</v>
      </c>
      <c r="G53" s="1850" t="s">
        <v>28</v>
      </c>
      <c r="H53" s="1850" t="s">
        <v>28</v>
      </c>
      <c r="I53" s="1850" t="s">
        <v>811</v>
      </c>
    </row>
    <row customHeight="1" ht="11.25">
      <c r="A54" s="1850" t="s">
        <v>2250</v>
      </c>
      <c r="B54" s="1850" t="s">
        <v>16</v>
      </c>
      <c r="C54" s="1850" t="s">
        <v>2452</v>
      </c>
      <c r="D54" s="1850" t="s">
        <v>2453</v>
      </c>
      <c r="E54" s="1850" t="s">
        <v>2444</v>
      </c>
      <c r="F54" s="1850" t="s">
        <v>2454</v>
      </c>
      <c r="G54" s="1850" t="s">
        <v>28</v>
      </c>
      <c r="H54" s="1850" t="s">
        <v>28</v>
      </c>
      <c r="I54" s="1850" t="s">
        <v>811</v>
      </c>
    </row>
    <row customHeight="1" ht="11.25">
      <c r="A55" s="1850" t="s">
        <v>2250</v>
      </c>
      <c r="B55" s="1850" t="s">
        <v>16</v>
      </c>
      <c r="C55" s="1850" t="s">
        <v>2455</v>
      </c>
      <c r="D55" s="1850" t="s">
        <v>2456</v>
      </c>
      <c r="E55" s="1850" t="s">
        <v>2444</v>
      </c>
      <c r="F55" s="1850" t="s">
        <v>2457</v>
      </c>
      <c r="G55" s="1850" t="s">
        <v>28</v>
      </c>
      <c r="H55" s="1850" t="s">
        <v>28</v>
      </c>
      <c r="I55" s="1850" t="s">
        <v>811</v>
      </c>
    </row>
    <row customHeight="1" ht="11.25">
      <c r="A56" s="1850" t="s">
        <v>2250</v>
      </c>
      <c r="B56" s="1850" t="s">
        <v>16</v>
      </c>
      <c r="C56" s="1850" t="s">
        <v>2458</v>
      </c>
      <c r="D56" s="1850" t="s">
        <v>2459</v>
      </c>
      <c r="E56" s="1850" t="s">
        <v>2444</v>
      </c>
      <c r="F56" s="1850" t="s">
        <v>2460</v>
      </c>
      <c r="G56" s="1850" t="s">
        <v>28</v>
      </c>
      <c r="H56" s="1850" t="s">
        <v>28</v>
      </c>
      <c r="I56" s="1850" t="s">
        <v>811</v>
      </c>
    </row>
    <row customHeight="1" ht="11.25">
      <c r="A57" s="1850" t="s">
        <v>2250</v>
      </c>
      <c r="B57" s="1850" t="s">
        <v>16</v>
      </c>
      <c r="C57" s="1850" t="s">
        <v>2461</v>
      </c>
      <c r="D57" s="1850" t="s">
        <v>2462</v>
      </c>
      <c r="E57" s="1850" t="s">
        <v>2444</v>
      </c>
      <c r="F57" s="1850" t="s">
        <v>2463</v>
      </c>
      <c r="G57" s="1850" t="s">
        <v>28</v>
      </c>
      <c r="H57" s="1850" t="s">
        <v>28</v>
      </c>
      <c r="I57" s="1850" t="s">
        <v>811</v>
      </c>
    </row>
    <row customHeight="1" ht="11.25">
      <c r="A58" s="1850" t="s">
        <v>2250</v>
      </c>
      <c r="B58" s="1850" t="s">
        <v>16</v>
      </c>
      <c r="C58" s="1850" t="s">
        <v>2464</v>
      </c>
      <c r="D58" s="1850" t="s">
        <v>2465</v>
      </c>
      <c r="E58" s="1850" t="s">
        <v>2444</v>
      </c>
      <c r="F58" s="1850" t="s">
        <v>2466</v>
      </c>
      <c r="G58" s="1850" t="s">
        <v>28</v>
      </c>
      <c r="H58" s="1850" t="s">
        <v>28</v>
      </c>
      <c r="I58" s="1850" t="s">
        <v>811</v>
      </c>
    </row>
    <row customHeight="1" ht="11.25">
      <c r="A59" s="1850" t="s">
        <v>2250</v>
      </c>
      <c r="B59" s="1850" t="s">
        <v>16</v>
      </c>
      <c r="C59" s="1850" t="s">
        <v>2467</v>
      </c>
      <c r="D59" s="1850" t="s">
        <v>2468</v>
      </c>
      <c r="E59" s="1850" t="s">
        <v>2444</v>
      </c>
      <c r="F59" s="1850" t="s">
        <v>2469</v>
      </c>
      <c r="G59" s="1850" t="s">
        <v>28</v>
      </c>
      <c r="H59" s="1850" t="s">
        <v>28</v>
      </c>
      <c r="I59" s="1850" t="s">
        <v>811</v>
      </c>
    </row>
    <row customHeight="1" ht="11.25">
      <c r="A60" s="1850" t="s">
        <v>2250</v>
      </c>
      <c r="B60" s="1850" t="s">
        <v>16</v>
      </c>
      <c r="C60" s="1850" t="s">
        <v>2470</v>
      </c>
      <c r="D60" s="1850" t="s">
        <v>2471</v>
      </c>
      <c r="E60" s="1850" t="s">
        <v>2444</v>
      </c>
      <c r="F60" s="1850" t="s">
        <v>2472</v>
      </c>
      <c r="G60" s="1850" t="s">
        <v>28</v>
      </c>
      <c r="H60" s="1850" t="s">
        <v>28</v>
      </c>
      <c r="I60" s="1850" t="s">
        <v>811</v>
      </c>
    </row>
    <row customHeight="1" ht="11.25">
      <c r="A61" s="1850" t="s">
        <v>2250</v>
      </c>
      <c r="B61" s="1850" t="s">
        <v>16</v>
      </c>
      <c r="C61" s="1850" t="s">
        <v>2473</v>
      </c>
      <c r="D61" s="1850" t="s">
        <v>2474</v>
      </c>
      <c r="E61" s="1850" t="s">
        <v>2444</v>
      </c>
      <c r="F61" s="1850" t="s">
        <v>2475</v>
      </c>
      <c r="G61" s="1850" t="s">
        <v>28</v>
      </c>
      <c r="H61" s="1850" t="s">
        <v>28</v>
      </c>
      <c r="I61" s="1850" t="s">
        <v>811</v>
      </c>
    </row>
    <row customHeight="1" ht="11.25">
      <c r="A62" s="1850" t="s">
        <v>2250</v>
      </c>
      <c r="B62" s="1850" t="s">
        <v>16</v>
      </c>
      <c r="C62" s="1850" t="s">
        <v>2476</v>
      </c>
      <c r="D62" s="1850" t="s">
        <v>2477</v>
      </c>
      <c r="E62" s="1850" t="s">
        <v>2444</v>
      </c>
      <c r="F62" s="1850" t="s">
        <v>2478</v>
      </c>
      <c r="G62" s="1850" t="s">
        <v>28</v>
      </c>
      <c r="H62" s="1850" t="s">
        <v>28</v>
      </c>
      <c r="I62" s="1850" t="s">
        <v>811</v>
      </c>
    </row>
    <row customHeight="1" ht="11.25">
      <c r="A63" s="1850" t="s">
        <v>2250</v>
      </c>
      <c r="B63" s="1850" t="s">
        <v>16</v>
      </c>
      <c r="C63" s="1850" t="s">
        <v>2479</v>
      </c>
      <c r="D63" s="1850" t="s">
        <v>2480</v>
      </c>
      <c r="E63" s="1850" t="s">
        <v>2444</v>
      </c>
      <c r="F63" s="1850" t="s">
        <v>2481</v>
      </c>
      <c r="G63" s="1850" t="s">
        <v>28</v>
      </c>
      <c r="H63" s="1850" t="s">
        <v>28</v>
      </c>
      <c r="I63" s="1850" t="s">
        <v>811</v>
      </c>
    </row>
    <row customHeight="1" ht="11.25">
      <c r="A64" s="1850" t="s">
        <v>2250</v>
      </c>
      <c r="B64" s="1850" t="s">
        <v>16</v>
      </c>
      <c r="C64" s="1850" t="s">
        <v>2482</v>
      </c>
      <c r="D64" s="1850" t="s">
        <v>2483</v>
      </c>
      <c r="E64" s="1850" t="s">
        <v>2444</v>
      </c>
      <c r="F64" s="1850" t="s">
        <v>2484</v>
      </c>
      <c r="G64" s="1850" t="s">
        <v>28</v>
      </c>
      <c r="H64" s="1850" t="s">
        <v>28</v>
      </c>
      <c r="I64" s="1850" t="s">
        <v>811</v>
      </c>
    </row>
    <row customHeight="1" ht="11.25">
      <c r="A65" s="1850" t="s">
        <v>2250</v>
      </c>
      <c r="B65" s="1850" t="s">
        <v>16</v>
      </c>
      <c r="C65" s="1850" t="s">
        <v>2485</v>
      </c>
      <c r="D65" s="1850" t="s">
        <v>2486</v>
      </c>
      <c r="E65" s="1850" t="s">
        <v>2487</v>
      </c>
      <c r="F65" s="1850" t="s">
        <v>2272</v>
      </c>
      <c r="G65" s="1850" t="s">
        <v>2488</v>
      </c>
      <c r="H65" s="1850" t="s">
        <v>28</v>
      </c>
      <c r="I65" s="1850" t="s">
        <v>811</v>
      </c>
    </row>
    <row customHeight="1" ht="11.25">
      <c r="A66" s="1850" t="s">
        <v>2250</v>
      </c>
      <c r="B66" s="1850" t="s">
        <v>16</v>
      </c>
      <c r="C66" s="1850" t="s">
        <v>2489</v>
      </c>
      <c r="D66" s="1850" t="s">
        <v>2490</v>
      </c>
      <c r="E66" s="1850" t="s">
        <v>2491</v>
      </c>
      <c r="F66" s="1850" t="s">
        <v>2357</v>
      </c>
      <c r="G66" s="1850" t="s">
        <v>2492</v>
      </c>
      <c r="H66" s="1850" t="s">
        <v>28</v>
      </c>
      <c r="I66" s="1850" t="s">
        <v>811</v>
      </c>
    </row>
    <row customHeight="1" ht="11.25">
      <c r="A67" s="1850" t="s">
        <v>2250</v>
      </c>
      <c r="B67" s="1850" t="s">
        <v>16</v>
      </c>
      <c r="C67" s="1850" t="s">
        <v>2493</v>
      </c>
      <c r="D67" s="1850" t="s">
        <v>2494</v>
      </c>
      <c r="E67" s="1850" t="s">
        <v>2495</v>
      </c>
      <c r="F67" s="1850" t="s">
        <v>2254</v>
      </c>
      <c r="G67" s="1850" t="s">
        <v>2372</v>
      </c>
      <c r="H67" s="1850" t="s">
        <v>28</v>
      </c>
      <c r="I67" s="1850" t="s">
        <v>811</v>
      </c>
    </row>
    <row customHeight="1" ht="11.25">
      <c r="A68" s="1850" t="s">
        <v>2250</v>
      </c>
      <c r="B68" s="1850" t="s">
        <v>16</v>
      </c>
      <c r="C68" s="1850" t="s">
        <v>2496</v>
      </c>
      <c r="D68" s="1850" t="s">
        <v>2497</v>
      </c>
      <c r="E68" s="1850" t="s">
        <v>2498</v>
      </c>
      <c r="F68" s="1850" t="s">
        <v>2254</v>
      </c>
      <c r="G68" s="1850" t="s">
        <v>28</v>
      </c>
      <c r="H68" s="1850" t="s">
        <v>28</v>
      </c>
      <c r="I68" s="1850" t="s">
        <v>811</v>
      </c>
    </row>
    <row customHeight="1" ht="11.25">
      <c r="A69" s="1850" t="s">
        <v>2250</v>
      </c>
      <c r="B69" s="1850" t="s">
        <v>16</v>
      </c>
      <c r="C69" s="1850" t="s">
        <v>2499</v>
      </c>
      <c r="D69" s="1850" t="s">
        <v>2500</v>
      </c>
      <c r="E69" s="1850" t="s">
        <v>2501</v>
      </c>
      <c r="F69" s="1850" t="s">
        <v>2272</v>
      </c>
      <c r="G69" s="1850" t="s">
        <v>2502</v>
      </c>
      <c r="H69" s="1850" t="s">
        <v>28</v>
      </c>
      <c r="I69" s="1850" t="s">
        <v>811</v>
      </c>
    </row>
    <row customHeight="1" ht="11.25">
      <c r="A70" s="1850" t="s">
        <v>2250</v>
      </c>
      <c r="B70" s="1850" t="s">
        <v>16</v>
      </c>
      <c r="C70" s="1850" t="s">
        <v>2503</v>
      </c>
      <c r="D70" s="1850" t="s">
        <v>2504</v>
      </c>
      <c r="E70" s="1850" t="s">
        <v>2505</v>
      </c>
      <c r="F70" s="1850" t="s">
        <v>2353</v>
      </c>
      <c r="G70" s="1850" t="s">
        <v>28</v>
      </c>
      <c r="H70" s="1850" t="s">
        <v>28</v>
      </c>
      <c r="I70" s="1850" t="s">
        <v>811</v>
      </c>
    </row>
    <row customHeight="1" ht="11.25">
      <c r="A71" s="1850" t="s">
        <v>2250</v>
      </c>
      <c r="B71" s="1850" t="s">
        <v>16</v>
      </c>
      <c r="C71" s="1850" t="s">
        <v>2506</v>
      </c>
      <c r="D71" s="1850" t="s">
        <v>2507</v>
      </c>
      <c r="E71" s="1850" t="s">
        <v>2505</v>
      </c>
      <c r="F71" s="1850" t="s">
        <v>2481</v>
      </c>
      <c r="G71" s="1850" t="s">
        <v>28</v>
      </c>
      <c r="H71" s="1850" t="s">
        <v>28</v>
      </c>
      <c r="I71" s="1850" t="s">
        <v>811</v>
      </c>
    </row>
    <row customHeight="1" ht="11.25">
      <c r="A72" s="1850" t="s">
        <v>2250</v>
      </c>
      <c r="B72" s="1850" t="s">
        <v>16</v>
      </c>
      <c r="C72" s="1850" t="s">
        <v>2508</v>
      </c>
      <c r="D72" s="1850" t="s">
        <v>2509</v>
      </c>
      <c r="E72" s="1850" t="s">
        <v>2505</v>
      </c>
      <c r="F72" s="1850" t="s">
        <v>2510</v>
      </c>
      <c r="G72" s="1850" t="s">
        <v>28</v>
      </c>
      <c r="H72" s="1850" t="s">
        <v>28</v>
      </c>
      <c r="I72" s="1850" t="s">
        <v>811</v>
      </c>
    </row>
    <row customHeight="1" ht="11.25">
      <c r="A73" s="1850" t="s">
        <v>2250</v>
      </c>
      <c r="B73" s="1850" t="s">
        <v>16</v>
      </c>
      <c r="C73" s="1850" t="s">
        <v>2511</v>
      </c>
      <c r="D73" s="1850" t="s">
        <v>2512</v>
      </c>
      <c r="E73" s="1850" t="s">
        <v>2505</v>
      </c>
      <c r="F73" s="1850" t="s">
        <v>2513</v>
      </c>
      <c r="G73" s="1850" t="s">
        <v>28</v>
      </c>
      <c r="H73" s="1850" t="s">
        <v>28</v>
      </c>
      <c r="I73" s="1850" t="s">
        <v>811</v>
      </c>
    </row>
    <row customHeight="1" ht="11.25">
      <c r="A74" s="1850" t="s">
        <v>2250</v>
      </c>
      <c r="B74" s="1850" t="s">
        <v>16</v>
      </c>
      <c r="C74" s="1850" t="s">
        <v>2514</v>
      </c>
      <c r="D74" s="1850" t="s">
        <v>2515</v>
      </c>
      <c r="E74" s="1850" t="s">
        <v>2505</v>
      </c>
      <c r="F74" s="1850" t="s">
        <v>2516</v>
      </c>
      <c r="G74" s="1850" t="s">
        <v>28</v>
      </c>
      <c r="H74" s="1850" t="s">
        <v>28</v>
      </c>
      <c r="I74" s="1850" t="s">
        <v>811</v>
      </c>
    </row>
    <row customHeight="1" ht="11.25">
      <c r="A75" s="1850" t="s">
        <v>2250</v>
      </c>
      <c r="B75" s="1850" t="s">
        <v>16</v>
      </c>
      <c r="C75" s="1850" t="s">
        <v>2517</v>
      </c>
      <c r="D75" s="1850" t="s">
        <v>2518</v>
      </c>
      <c r="E75" s="1850" t="s">
        <v>2505</v>
      </c>
      <c r="F75" s="1850" t="s">
        <v>2519</v>
      </c>
      <c r="G75" s="1850" t="s">
        <v>28</v>
      </c>
      <c r="H75" s="1850" t="s">
        <v>28</v>
      </c>
      <c r="I75" s="1850" t="s">
        <v>811</v>
      </c>
    </row>
    <row customHeight="1" ht="11.25">
      <c r="A76" s="1850" t="s">
        <v>2250</v>
      </c>
      <c r="B76" s="1850" t="s">
        <v>16</v>
      </c>
      <c r="C76" s="1850" t="s">
        <v>2520</v>
      </c>
      <c r="D76" s="1850" t="s">
        <v>2521</v>
      </c>
      <c r="E76" s="1850" t="s">
        <v>2505</v>
      </c>
      <c r="F76" s="1850" t="s">
        <v>2522</v>
      </c>
      <c r="G76" s="1850" t="s">
        <v>28</v>
      </c>
      <c r="H76" s="1850" t="s">
        <v>28</v>
      </c>
      <c r="I76" s="1850" t="s">
        <v>811</v>
      </c>
    </row>
    <row customHeight="1" ht="11.25">
      <c r="A77" s="1850" t="s">
        <v>2250</v>
      </c>
      <c r="B77" s="1850" t="s">
        <v>16</v>
      </c>
      <c r="C77" s="1850" t="s">
        <v>2523</v>
      </c>
      <c r="D77" s="1850" t="s">
        <v>2524</v>
      </c>
      <c r="E77" s="1850" t="s">
        <v>2505</v>
      </c>
      <c r="F77" s="1850" t="s">
        <v>2525</v>
      </c>
      <c r="G77" s="1850" t="s">
        <v>28</v>
      </c>
      <c r="H77" s="1850" t="s">
        <v>28</v>
      </c>
      <c r="I77" s="1850" t="s">
        <v>811</v>
      </c>
    </row>
    <row customHeight="1" ht="11.25">
      <c r="A78" s="1850" t="s">
        <v>2250</v>
      </c>
      <c r="B78" s="1850" t="s">
        <v>16</v>
      </c>
      <c r="C78" s="1850" t="s">
        <v>2526</v>
      </c>
      <c r="D78" s="1850" t="s">
        <v>2527</v>
      </c>
      <c r="E78" s="1850" t="s">
        <v>2505</v>
      </c>
      <c r="F78" s="1850" t="s">
        <v>2528</v>
      </c>
      <c r="G78" s="1850" t="s">
        <v>28</v>
      </c>
      <c r="H78" s="1850" t="s">
        <v>28</v>
      </c>
      <c r="I78" s="1850" t="s">
        <v>811</v>
      </c>
    </row>
    <row customHeight="1" ht="11.25">
      <c r="A79" s="1850" t="s">
        <v>2250</v>
      </c>
      <c r="B79" s="1850" t="s">
        <v>16</v>
      </c>
      <c r="C79" s="1850" t="s">
        <v>2529</v>
      </c>
      <c r="D79" s="1850" t="s">
        <v>2530</v>
      </c>
      <c r="E79" s="1850" t="s">
        <v>2505</v>
      </c>
      <c r="F79" s="1850" t="s">
        <v>2531</v>
      </c>
      <c r="G79" s="1850" t="s">
        <v>28</v>
      </c>
      <c r="H79" s="1850" t="s">
        <v>28</v>
      </c>
      <c r="I79" s="1850" t="s">
        <v>811</v>
      </c>
    </row>
    <row customHeight="1" ht="11.25">
      <c r="A80" s="1850" t="s">
        <v>2250</v>
      </c>
      <c r="B80" s="1850" t="s">
        <v>16</v>
      </c>
      <c r="C80" s="1850" t="s">
        <v>2532</v>
      </c>
      <c r="D80" s="1850" t="s">
        <v>2533</v>
      </c>
      <c r="E80" s="1850" t="s">
        <v>2505</v>
      </c>
      <c r="F80" s="1850" t="s">
        <v>2534</v>
      </c>
      <c r="G80" s="1850" t="s">
        <v>28</v>
      </c>
      <c r="H80" s="1850" t="s">
        <v>28</v>
      </c>
      <c r="I80" s="1850" t="s">
        <v>811</v>
      </c>
    </row>
    <row customHeight="1" ht="11.25">
      <c r="A81" s="1850" t="s">
        <v>2250</v>
      </c>
      <c r="B81" s="1850" t="s">
        <v>16</v>
      </c>
      <c r="C81" s="1850" t="s">
        <v>2535</v>
      </c>
      <c r="D81" s="1850" t="s">
        <v>2536</v>
      </c>
      <c r="E81" s="1850" t="s">
        <v>2505</v>
      </c>
      <c r="F81" s="1850" t="s">
        <v>2537</v>
      </c>
      <c r="G81" s="1850" t="s">
        <v>28</v>
      </c>
      <c r="H81" s="1850" t="s">
        <v>28</v>
      </c>
      <c r="I81" s="1850" t="s">
        <v>811</v>
      </c>
    </row>
    <row customHeight="1" ht="11.25">
      <c r="A82" s="1850" t="s">
        <v>2250</v>
      </c>
      <c r="B82" s="1850" t="s">
        <v>16</v>
      </c>
      <c r="C82" s="1850" t="s">
        <v>2538</v>
      </c>
      <c r="D82" s="1850" t="s">
        <v>2539</v>
      </c>
      <c r="E82" s="1850" t="s">
        <v>2505</v>
      </c>
      <c r="F82" s="1850" t="s">
        <v>2540</v>
      </c>
      <c r="G82" s="1850" t="s">
        <v>28</v>
      </c>
      <c r="H82" s="1850" t="s">
        <v>28</v>
      </c>
      <c r="I82" s="1850" t="s">
        <v>811</v>
      </c>
    </row>
    <row customHeight="1" ht="11.25">
      <c r="A83" s="1850" t="s">
        <v>2250</v>
      </c>
      <c r="B83" s="1850" t="s">
        <v>16</v>
      </c>
      <c r="C83" s="1850" t="s">
        <v>2541</v>
      </c>
      <c r="D83" s="1850" t="s">
        <v>2542</v>
      </c>
      <c r="E83" s="1850" t="s">
        <v>2505</v>
      </c>
      <c r="F83" s="1850" t="s">
        <v>2543</v>
      </c>
      <c r="G83" s="1850" t="s">
        <v>28</v>
      </c>
      <c r="H83" s="1850" t="s">
        <v>28</v>
      </c>
      <c r="I83" s="1850" t="s">
        <v>811</v>
      </c>
    </row>
    <row customHeight="1" ht="11.25">
      <c r="A84" s="1850" t="s">
        <v>2250</v>
      </c>
      <c r="B84" s="1850" t="s">
        <v>16</v>
      </c>
      <c r="C84" s="1850" t="s">
        <v>2544</v>
      </c>
      <c r="D84" s="1850" t="s">
        <v>2545</v>
      </c>
      <c r="E84" s="1850" t="s">
        <v>2505</v>
      </c>
      <c r="F84" s="1850" t="s">
        <v>2546</v>
      </c>
      <c r="G84" s="1850" t="s">
        <v>28</v>
      </c>
      <c r="H84" s="1850" t="s">
        <v>28</v>
      </c>
      <c r="I84" s="1850" t="s">
        <v>811</v>
      </c>
    </row>
    <row customHeight="1" ht="11.25">
      <c r="A85" s="1850" t="s">
        <v>2250</v>
      </c>
      <c r="B85" s="1850" t="s">
        <v>16</v>
      </c>
      <c r="C85" s="1850" t="s">
        <v>2547</v>
      </c>
      <c r="D85" s="1850" t="s">
        <v>2548</v>
      </c>
      <c r="E85" s="1850" t="s">
        <v>2505</v>
      </c>
      <c r="F85" s="1850" t="s">
        <v>2549</v>
      </c>
      <c r="G85" s="1850" t="s">
        <v>28</v>
      </c>
      <c r="H85" s="1850" t="s">
        <v>28</v>
      </c>
      <c r="I85" s="1850" t="s">
        <v>811</v>
      </c>
    </row>
    <row customHeight="1" ht="11.25">
      <c r="A86" s="1850" t="s">
        <v>2250</v>
      </c>
      <c r="B86" s="1850" t="s">
        <v>16</v>
      </c>
      <c r="C86" s="1850" t="s">
        <v>2550</v>
      </c>
      <c r="D86" s="1850" t="s">
        <v>2551</v>
      </c>
      <c r="E86" s="1850" t="s">
        <v>2505</v>
      </c>
      <c r="F86" s="1850" t="s">
        <v>2552</v>
      </c>
      <c r="G86" s="1850" t="s">
        <v>28</v>
      </c>
      <c r="H86" s="1850" t="s">
        <v>28</v>
      </c>
      <c r="I86" s="1850" t="s">
        <v>811</v>
      </c>
    </row>
    <row customHeight="1" ht="11.25">
      <c r="A87" s="1850" t="s">
        <v>2250</v>
      </c>
      <c r="B87" s="1850" t="s">
        <v>16</v>
      </c>
      <c r="C87" s="1850" t="s">
        <v>2553</v>
      </c>
      <c r="D87" s="1850" t="s">
        <v>2554</v>
      </c>
      <c r="E87" s="1850" t="s">
        <v>2329</v>
      </c>
      <c r="F87" s="1850" t="s">
        <v>2555</v>
      </c>
      <c r="G87" s="1850" t="s">
        <v>28</v>
      </c>
      <c r="H87" s="1850" t="s">
        <v>28</v>
      </c>
      <c r="I87" s="1850" t="s">
        <v>811</v>
      </c>
    </row>
    <row customHeight="1" ht="11.25">
      <c r="A88" s="1850" t="s">
        <v>2250</v>
      </c>
      <c r="B88" s="1850" t="s">
        <v>16</v>
      </c>
      <c r="C88" s="1850" t="s">
        <v>2556</v>
      </c>
      <c r="D88" s="1850" t="s">
        <v>2557</v>
      </c>
      <c r="E88" s="1850" t="s">
        <v>2558</v>
      </c>
      <c r="F88" s="1850" t="s">
        <v>2559</v>
      </c>
      <c r="G88" s="1850" t="s">
        <v>28</v>
      </c>
      <c r="H88" s="1850" t="s">
        <v>28</v>
      </c>
      <c r="I88" s="1850" t="s">
        <v>811</v>
      </c>
    </row>
    <row customHeight="1" ht="11.25">
      <c r="A89" s="1850" t="s">
        <v>2250</v>
      </c>
      <c r="B89" s="1850" t="s">
        <v>16</v>
      </c>
      <c r="C89" s="1850" t="s">
        <v>2560</v>
      </c>
      <c r="D89" s="1850" t="s">
        <v>2561</v>
      </c>
      <c r="E89" s="1850" t="s">
        <v>2562</v>
      </c>
      <c r="F89" s="1850" t="s">
        <v>2563</v>
      </c>
      <c r="G89" s="1850" t="s">
        <v>28</v>
      </c>
      <c r="H89" s="1850" t="s">
        <v>28</v>
      </c>
      <c r="I89" s="1850" t="s">
        <v>811</v>
      </c>
    </row>
    <row customHeight="1" ht="11.25">
      <c r="A90" s="1850" t="s">
        <v>2250</v>
      </c>
      <c r="B90" s="1850" t="s">
        <v>16</v>
      </c>
      <c r="C90" s="1850" t="s">
        <v>2564</v>
      </c>
      <c r="D90" s="1850" t="s">
        <v>2565</v>
      </c>
      <c r="E90" s="1850" t="s">
        <v>2566</v>
      </c>
      <c r="F90" s="1850" t="s">
        <v>2315</v>
      </c>
      <c r="G90" s="1850" t="s">
        <v>28</v>
      </c>
      <c r="H90" s="1850" t="s">
        <v>28</v>
      </c>
      <c r="I90" s="1850" t="s">
        <v>811</v>
      </c>
    </row>
    <row customHeight="1" ht="11.25">
      <c r="A91" s="1850" t="s">
        <v>2250</v>
      </c>
      <c r="B91" s="1850" t="s">
        <v>16</v>
      </c>
      <c r="C91" s="1850" t="s">
        <v>2567</v>
      </c>
      <c r="D91" s="1850" t="s">
        <v>2568</v>
      </c>
      <c r="E91" s="1850" t="s">
        <v>2569</v>
      </c>
      <c r="F91" s="1850" t="s">
        <v>2353</v>
      </c>
      <c r="G91" s="1850" t="s">
        <v>28</v>
      </c>
      <c r="H91" s="1850" t="s">
        <v>28</v>
      </c>
      <c r="I91" s="1850" t="s">
        <v>811</v>
      </c>
    </row>
    <row customHeight="1" ht="11.25">
      <c r="A92" s="1850" t="s">
        <v>2250</v>
      </c>
      <c r="B92" s="1850" t="s">
        <v>16</v>
      </c>
      <c r="C92" s="1850" t="s">
        <v>2570</v>
      </c>
      <c r="D92" s="1850" t="s">
        <v>2571</v>
      </c>
      <c r="E92" s="1850" t="s">
        <v>2572</v>
      </c>
      <c r="F92" s="1850" t="s">
        <v>2344</v>
      </c>
      <c r="G92" s="1850" t="s">
        <v>28</v>
      </c>
      <c r="H92" s="1850" t="s">
        <v>28</v>
      </c>
      <c r="I92" s="1850" t="s">
        <v>811</v>
      </c>
    </row>
    <row customHeight="1" ht="11.25">
      <c r="A93" s="1850" t="s">
        <v>2250</v>
      </c>
      <c r="B93" s="1850" t="s">
        <v>16</v>
      </c>
      <c r="C93" s="1850" t="s">
        <v>2573</v>
      </c>
      <c r="D93" s="1850" t="s">
        <v>2574</v>
      </c>
      <c r="E93" s="1850" t="s">
        <v>2575</v>
      </c>
      <c r="F93" s="1850" t="s">
        <v>2357</v>
      </c>
      <c r="G93" s="1850" t="s">
        <v>28</v>
      </c>
      <c r="H93" s="1850" t="s">
        <v>28</v>
      </c>
      <c r="I93" s="1850" t="s">
        <v>811</v>
      </c>
    </row>
    <row customHeight="1" ht="11.25">
      <c r="A94" s="1850" t="s">
        <v>2250</v>
      </c>
      <c r="B94" s="1850" t="s">
        <v>16</v>
      </c>
      <c r="C94" s="1850" t="s">
        <v>2576</v>
      </c>
      <c r="D94" s="1850" t="s">
        <v>2577</v>
      </c>
      <c r="E94" s="1850" t="s">
        <v>2578</v>
      </c>
      <c r="F94" s="1850" t="s">
        <v>2579</v>
      </c>
      <c r="G94" s="1850" t="s">
        <v>28</v>
      </c>
      <c r="H94" s="1850" t="s">
        <v>28</v>
      </c>
      <c r="I94" s="1850" t="s">
        <v>811</v>
      </c>
    </row>
    <row customHeight="1" ht="11.25">
      <c r="A95" s="1850" t="s">
        <v>2250</v>
      </c>
      <c r="B95" s="1850" t="s">
        <v>16</v>
      </c>
      <c r="C95" s="1850" t="s">
        <v>2580</v>
      </c>
      <c r="D95" s="1850" t="s">
        <v>2581</v>
      </c>
      <c r="E95" s="1850" t="s">
        <v>2582</v>
      </c>
      <c r="F95" s="1850" t="s">
        <v>2357</v>
      </c>
      <c r="G95" s="1850" t="s">
        <v>2583</v>
      </c>
      <c r="H95" s="1850" t="s">
        <v>28</v>
      </c>
      <c r="I95" s="1850" t="s">
        <v>811</v>
      </c>
    </row>
    <row customHeight="1" ht="11.25">
      <c r="A96" s="1850" t="s">
        <v>2250</v>
      </c>
      <c r="B96" s="1850" t="s">
        <v>16</v>
      </c>
      <c r="C96" s="1850" t="s">
        <v>2584</v>
      </c>
      <c r="D96" s="1850" t="s">
        <v>2585</v>
      </c>
      <c r="E96" s="1850" t="s">
        <v>2586</v>
      </c>
      <c r="F96" s="1850" t="s">
        <v>2325</v>
      </c>
      <c r="G96" s="1850" t="s">
        <v>28</v>
      </c>
      <c r="H96" s="1850" t="s">
        <v>28</v>
      </c>
      <c r="I96" s="1850" t="s">
        <v>811</v>
      </c>
    </row>
    <row customHeight="1" ht="11.25">
      <c r="A97" s="1850" t="s">
        <v>2250</v>
      </c>
      <c r="B97" s="1850" t="s">
        <v>16</v>
      </c>
      <c r="C97" s="1850" t="s">
        <v>2587</v>
      </c>
      <c r="D97" s="1850" t="s">
        <v>2588</v>
      </c>
      <c r="E97" s="1850" t="s">
        <v>2589</v>
      </c>
      <c r="F97" s="1850" t="s">
        <v>2590</v>
      </c>
      <c r="G97" s="1850" t="s">
        <v>28</v>
      </c>
      <c r="H97" s="1850" t="s">
        <v>28</v>
      </c>
      <c r="I97" s="1850" t="s">
        <v>811</v>
      </c>
    </row>
    <row customHeight="1" ht="11.25">
      <c r="A98" s="1850" t="s">
        <v>2250</v>
      </c>
      <c r="B98" s="1850" t="s">
        <v>16</v>
      </c>
      <c r="C98" s="1850" t="s">
        <v>2591</v>
      </c>
      <c r="D98" s="1850" t="s">
        <v>2592</v>
      </c>
      <c r="E98" s="1850" t="s">
        <v>2593</v>
      </c>
      <c r="F98" s="1850" t="s">
        <v>2590</v>
      </c>
      <c r="G98" s="1850" t="s">
        <v>2594</v>
      </c>
      <c r="H98" s="1850" t="s">
        <v>28</v>
      </c>
      <c r="I98" s="1850" t="s">
        <v>811</v>
      </c>
    </row>
    <row customHeight="1" ht="11.25">
      <c r="A99" s="1850" t="s">
        <v>2250</v>
      </c>
      <c r="B99" s="1850" t="s">
        <v>16</v>
      </c>
      <c r="C99" s="1850" t="s">
        <v>2595</v>
      </c>
      <c r="D99" s="1850" t="s">
        <v>2596</v>
      </c>
      <c r="E99" s="1850" t="s">
        <v>2597</v>
      </c>
      <c r="F99" s="1850" t="s">
        <v>2598</v>
      </c>
      <c r="G99" s="1850" t="s">
        <v>2599</v>
      </c>
      <c r="H99" s="1850" t="s">
        <v>2600</v>
      </c>
      <c r="I99" s="1850" t="s">
        <v>811</v>
      </c>
    </row>
    <row customHeight="1" ht="11.25">
      <c r="A100" s="1850" t="s">
        <v>2250</v>
      </c>
      <c r="B100" s="1850" t="s">
        <v>16</v>
      </c>
      <c r="C100" s="1850" t="s">
        <v>2601</v>
      </c>
      <c r="D100" s="1850" t="s">
        <v>2602</v>
      </c>
      <c r="E100" s="1850" t="s">
        <v>2603</v>
      </c>
      <c r="F100" s="1850" t="s">
        <v>2357</v>
      </c>
      <c r="G100" s="1850" t="s">
        <v>2604</v>
      </c>
      <c r="H100" s="1850" t="s">
        <v>28</v>
      </c>
      <c r="I100" s="1850" t="s">
        <v>811</v>
      </c>
    </row>
    <row customHeight="1" ht="11.25">
      <c r="A101" s="1850" t="s">
        <v>2250</v>
      </c>
      <c r="B101" s="1850" t="s">
        <v>16</v>
      </c>
      <c r="C101" s="1850" t="s">
        <v>2605</v>
      </c>
      <c r="D101" s="1850" t="s">
        <v>2606</v>
      </c>
      <c r="E101" s="1850" t="s">
        <v>2607</v>
      </c>
      <c r="F101" s="1850" t="s">
        <v>2349</v>
      </c>
      <c r="G101" s="1850" t="s">
        <v>2608</v>
      </c>
      <c r="H101" s="1850" t="s">
        <v>28</v>
      </c>
      <c r="I101" s="1850" t="s">
        <v>811</v>
      </c>
    </row>
    <row customHeight="1" ht="11.25">
      <c r="A102" s="1850" t="s">
        <v>2250</v>
      </c>
      <c r="B102" s="1850" t="s">
        <v>16</v>
      </c>
      <c r="C102" s="1850" t="s">
        <v>2609</v>
      </c>
      <c r="D102" s="1850" t="s">
        <v>2610</v>
      </c>
      <c r="E102" s="1850" t="s">
        <v>2611</v>
      </c>
      <c r="F102" s="1850" t="s">
        <v>2344</v>
      </c>
      <c r="G102" s="1850" t="s">
        <v>28</v>
      </c>
      <c r="H102" s="1850" t="s">
        <v>28</v>
      </c>
      <c r="I102" s="1850" t="s">
        <v>811</v>
      </c>
    </row>
    <row customHeight="1" ht="11.25">
      <c r="A103" s="1850" t="s">
        <v>2250</v>
      </c>
      <c r="B103" s="1850" t="s">
        <v>16</v>
      </c>
      <c r="C103" s="1850" t="s">
        <v>2612</v>
      </c>
      <c r="D103" s="1850" t="s">
        <v>2613</v>
      </c>
      <c r="E103" s="1850" t="s">
        <v>2614</v>
      </c>
      <c r="F103" s="1850" t="s">
        <v>2349</v>
      </c>
      <c r="G103" s="1850" t="s">
        <v>28</v>
      </c>
      <c r="H103" s="1850" t="s">
        <v>28</v>
      </c>
      <c r="I103" s="1850" t="s">
        <v>811</v>
      </c>
    </row>
    <row customHeight="1" ht="11.25">
      <c r="A104" s="1850" t="s">
        <v>2250</v>
      </c>
      <c r="B104" s="1850" t="s">
        <v>16</v>
      </c>
      <c r="C104" s="1850" t="s">
        <v>2615</v>
      </c>
      <c r="D104" s="1850" t="s">
        <v>2616</v>
      </c>
      <c r="E104" s="1850" t="s">
        <v>2617</v>
      </c>
      <c r="F104" s="1850" t="s">
        <v>2376</v>
      </c>
      <c r="G104" s="1850" t="s">
        <v>28</v>
      </c>
      <c r="H104" s="1850" t="s">
        <v>28</v>
      </c>
      <c r="I104" s="1850" t="s">
        <v>811</v>
      </c>
    </row>
    <row customHeight="1" ht="11.25">
      <c r="A105" s="1850" t="s">
        <v>2250</v>
      </c>
      <c r="B105" s="1850" t="s">
        <v>16</v>
      </c>
      <c r="C105" s="1850" t="s">
        <v>2618</v>
      </c>
      <c r="D105" s="1850" t="s">
        <v>2619</v>
      </c>
      <c r="E105" s="1850" t="s">
        <v>2620</v>
      </c>
      <c r="F105" s="1850" t="s">
        <v>2315</v>
      </c>
      <c r="G105" s="1850" t="s">
        <v>28</v>
      </c>
      <c r="H105" s="1850" t="s">
        <v>28</v>
      </c>
      <c r="I105" s="1850" t="s">
        <v>811</v>
      </c>
    </row>
    <row customHeight="1" ht="11.25">
      <c r="A106" s="1850" t="s">
        <v>2250</v>
      </c>
      <c r="B106" s="1850" t="s">
        <v>16</v>
      </c>
      <c r="C106" s="1850" t="s">
        <v>2621</v>
      </c>
      <c r="D106" s="1850" t="s">
        <v>2622</v>
      </c>
      <c r="E106" s="1850" t="s">
        <v>2623</v>
      </c>
      <c r="F106" s="1850" t="s">
        <v>2286</v>
      </c>
      <c r="G106" s="1850" t="s">
        <v>2624</v>
      </c>
      <c r="H106" s="1850" t="s">
        <v>28</v>
      </c>
      <c r="I106" s="1850" t="s">
        <v>811</v>
      </c>
    </row>
    <row customHeight="1" ht="11.25">
      <c r="A107" s="1850" t="s">
        <v>2250</v>
      </c>
      <c r="B107" s="1850" t="s">
        <v>16</v>
      </c>
      <c r="C107" s="1850" t="s">
        <v>2625</v>
      </c>
      <c r="D107" s="1850" t="s">
        <v>2626</v>
      </c>
      <c r="E107" s="1850" t="s">
        <v>2627</v>
      </c>
      <c r="F107" s="1850" t="s">
        <v>2254</v>
      </c>
      <c r="G107" s="1850" t="s">
        <v>28</v>
      </c>
      <c r="H107" s="1850" t="s">
        <v>28</v>
      </c>
      <c r="I107" s="1850" t="s">
        <v>811</v>
      </c>
    </row>
    <row customHeight="1" ht="11.25">
      <c r="A108" s="1850" t="s">
        <v>2250</v>
      </c>
      <c r="B108" s="1850" t="s">
        <v>16</v>
      </c>
      <c r="C108" s="1850" t="s">
        <v>2628</v>
      </c>
      <c r="D108" s="1850" t="s">
        <v>2629</v>
      </c>
      <c r="E108" s="1850" t="s">
        <v>2630</v>
      </c>
      <c r="F108" s="1850" t="s">
        <v>2340</v>
      </c>
      <c r="G108" s="1850" t="s">
        <v>28</v>
      </c>
      <c r="H108" s="1850" t="s">
        <v>28</v>
      </c>
      <c r="I108" s="1850" t="s">
        <v>811</v>
      </c>
    </row>
    <row customHeight="1" ht="11.25">
      <c r="A109" s="1850" t="s">
        <v>2250</v>
      </c>
      <c r="B109" s="1850" t="s">
        <v>16</v>
      </c>
      <c r="C109" s="1850" t="s">
        <v>2631</v>
      </c>
      <c r="D109" s="1850" t="s">
        <v>2632</v>
      </c>
      <c r="E109" s="1850" t="s">
        <v>2633</v>
      </c>
      <c r="F109" s="1850" t="s">
        <v>2579</v>
      </c>
      <c r="G109" s="1850" t="s">
        <v>28</v>
      </c>
      <c r="H109" s="1850" t="s">
        <v>28</v>
      </c>
      <c r="I109" s="1850" t="s">
        <v>811</v>
      </c>
    </row>
    <row customHeight="1" ht="11.25">
      <c r="A110" s="1850" t="s">
        <v>2250</v>
      </c>
      <c r="B110" s="1850" t="s">
        <v>16</v>
      </c>
      <c r="C110" s="1850" t="s">
        <v>2634</v>
      </c>
      <c r="D110" s="1850" t="s">
        <v>2635</v>
      </c>
      <c r="E110" s="1850" t="s">
        <v>2636</v>
      </c>
      <c r="F110" s="1850" t="s">
        <v>2340</v>
      </c>
      <c r="G110" s="1850" t="s">
        <v>28</v>
      </c>
      <c r="H110" s="1850" t="s">
        <v>28</v>
      </c>
      <c r="I110" s="1850" t="s">
        <v>811</v>
      </c>
    </row>
    <row customHeight="1" ht="11.25">
      <c r="A111" s="1850" t="s">
        <v>2250</v>
      </c>
      <c r="B111" s="1850" t="s">
        <v>16</v>
      </c>
      <c r="C111" s="1850" t="s">
        <v>2637</v>
      </c>
      <c r="D111" s="1850" t="s">
        <v>2638</v>
      </c>
      <c r="E111" s="1850" t="s">
        <v>2639</v>
      </c>
      <c r="F111" s="1850" t="s">
        <v>2349</v>
      </c>
      <c r="G111" s="1850" t="s">
        <v>28</v>
      </c>
      <c r="H111" s="1850" t="s">
        <v>28</v>
      </c>
      <c r="I111" s="1850" t="s">
        <v>811</v>
      </c>
    </row>
    <row customHeight="1" ht="11.25">
      <c r="A112" s="1850" t="s">
        <v>2250</v>
      </c>
      <c r="B112" s="1850" t="s">
        <v>16</v>
      </c>
      <c r="C112" s="1850" t="s">
        <v>2640</v>
      </c>
      <c r="D112" s="1850" t="s">
        <v>2641</v>
      </c>
      <c r="E112" s="1850" t="s">
        <v>2642</v>
      </c>
      <c r="F112" s="1850" t="s">
        <v>2340</v>
      </c>
      <c r="G112" s="1850" t="s">
        <v>28</v>
      </c>
      <c r="H112" s="1850" t="s">
        <v>28</v>
      </c>
      <c r="I112" s="1850" t="s">
        <v>811</v>
      </c>
    </row>
    <row customHeight="1" ht="11.25">
      <c r="A113" s="1850" t="s">
        <v>2250</v>
      </c>
      <c r="B113" s="1850" t="s">
        <v>16</v>
      </c>
      <c r="C113" s="1850" t="s">
        <v>2643</v>
      </c>
      <c r="D113" s="1850" t="s">
        <v>2644</v>
      </c>
      <c r="E113" s="1850" t="s">
        <v>2645</v>
      </c>
      <c r="F113" s="1850" t="s">
        <v>2646</v>
      </c>
      <c r="G113" s="1850" t="s">
        <v>2647</v>
      </c>
      <c r="H113" s="1850" t="s">
        <v>28</v>
      </c>
      <c r="I113" s="1850" t="s">
        <v>811</v>
      </c>
    </row>
    <row customHeight="1" ht="11.25">
      <c r="A114" s="1850" t="s">
        <v>2250</v>
      </c>
      <c r="B114" s="1850" t="s">
        <v>16</v>
      </c>
      <c r="C114" s="1850" t="s">
        <v>2648</v>
      </c>
      <c r="D114" s="1850" t="s">
        <v>2649</v>
      </c>
      <c r="E114" s="1850" t="s">
        <v>2650</v>
      </c>
      <c r="F114" s="1850" t="s">
        <v>2340</v>
      </c>
      <c r="G114" s="1850" t="s">
        <v>28</v>
      </c>
      <c r="H114" s="1850" t="s">
        <v>28</v>
      </c>
      <c r="I114" s="1850" t="s">
        <v>811</v>
      </c>
    </row>
    <row customHeight="1" ht="11.25">
      <c r="A115" s="1850" t="s">
        <v>2250</v>
      </c>
      <c r="B115" s="1850" t="s">
        <v>16</v>
      </c>
      <c r="C115" s="1850" t="s">
        <v>2651</v>
      </c>
      <c r="D115" s="1850" t="s">
        <v>2652</v>
      </c>
      <c r="E115" s="1850" t="s">
        <v>2653</v>
      </c>
      <c r="F115" s="1850" t="s">
        <v>2654</v>
      </c>
      <c r="G115" s="1850" t="s">
        <v>28</v>
      </c>
      <c r="H115" s="1850" t="s">
        <v>28</v>
      </c>
      <c r="I115" s="1850" t="s">
        <v>811</v>
      </c>
    </row>
    <row customHeight="1" ht="11.25">
      <c r="A116" s="1850" t="s">
        <v>2250</v>
      </c>
      <c r="B116" s="1850" t="s">
        <v>16</v>
      </c>
      <c r="C116" s="1850" t="s">
        <v>2655</v>
      </c>
      <c r="D116" s="1850" t="s">
        <v>2656</v>
      </c>
      <c r="E116" s="1850" t="s">
        <v>2653</v>
      </c>
      <c r="F116" s="1850" t="s">
        <v>2349</v>
      </c>
      <c r="G116" s="1850" t="s">
        <v>2502</v>
      </c>
      <c r="H116" s="1850" t="s">
        <v>28</v>
      </c>
      <c r="I116" s="1850" t="s">
        <v>811</v>
      </c>
    </row>
    <row customHeight="1" ht="11.25">
      <c r="A117" s="1850" t="s">
        <v>2250</v>
      </c>
      <c r="B117" s="1850" t="s">
        <v>16</v>
      </c>
      <c r="C117" s="1850" t="s">
        <v>2657</v>
      </c>
      <c r="D117" s="1850" t="s">
        <v>2658</v>
      </c>
      <c r="E117" s="1850" t="s">
        <v>2659</v>
      </c>
      <c r="F117" s="1850" t="s">
        <v>2660</v>
      </c>
      <c r="G117" s="1850" t="s">
        <v>28</v>
      </c>
      <c r="H117" s="1850" t="s">
        <v>28</v>
      </c>
      <c r="I117" s="1850" t="s">
        <v>811</v>
      </c>
    </row>
    <row customHeight="1" ht="11.25">
      <c r="A118" s="1850" t="s">
        <v>2250</v>
      </c>
      <c r="B118" s="1850" t="s">
        <v>16</v>
      </c>
      <c r="C118" s="1850" t="s">
        <v>2661</v>
      </c>
      <c r="D118" s="1850" t="s">
        <v>2662</v>
      </c>
      <c r="E118" s="1850" t="s">
        <v>2663</v>
      </c>
      <c r="F118" s="1850" t="s">
        <v>2307</v>
      </c>
      <c r="G118" s="1850" t="s">
        <v>2664</v>
      </c>
      <c r="H118" s="1850" t="s">
        <v>28</v>
      </c>
      <c r="I118" s="1850" t="s">
        <v>811</v>
      </c>
    </row>
    <row customHeight="1" ht="11.25">
      <c r="A119" s="1850" t="s">
        <v>2250</v>
      </c>
      <c r="B119" s="1850" t="s">
        <v>16</v>
      </c>
      <c r="C119" s="1850" t="s">
        <v>2665</v>
      </c>
      <c r="D119" s="1850" t="s">
        <v>2666</v>
      </c>
      <c r="E119" s="1850" t="s">
        <v>2667</v>
      </c>
      <c r="F119" s="1850" t="s">
        <v>2315</v>
      </c>
      <c r="G119" s="1850" t="s">
        <v>28</v>
      </c>
      <c r="H119" s="1850" t="s">
        <v>28</v>
      </c>
      <c r="I119" s="1850" t="s">
        <v>811</v>
      </c>
    </row>
    <row customHeight="1" ht="11.25">
      <c r="A120" s="1850" t="s">
        <v>2250</v>
      </c>
      <c r="B120" s="1850" t="s">
        <v>16</v>
      </c>
      <c r="C120" s="1850" t="s">
        <v>2668</v>
      </c>
      <c r="D120" s="1850" t="s">
        <v>2669</v>
      </c>
      <c r="E120" s="1850" t="s">
        <v>2670</v>
      </c>
      <c r="F120" s="1850" t="s">
        <v>2254</v>
      </c>
      <c r="G120" s="1850" t="s">
        <v>28</v>
      </c>
      <c r="H120" s="1850" t="s">
        <v>28</v>
      </c>
      <c r="I120" s="1850" t="s">
        <v>811</v>
      </c>
    </row>
    <row customHeight="1" ht="11.25">
      <c r="A121" s="1850" t="s">
        <v>2250</v>
      </c>
      <c r="B121" s="1850" t="s">
        <v>16</v>
      </c>
      <c r="C121" s="1850" t="s">
        <v>2671</v>
      </c>
      <c r="D121" s="1850" t="s">
        <v>2672</v>
      </c>
      <c r="E121" s="1850" t="s">
        <v>2673</v>
      </c>
      <c r="F121" s="1850" t="s">
        <v>2353</v>
      </c>
      <c r="G121" s="1850" t="s">
        <v>2674</v>
      </c>
      <c r="H121" s="1850" t="s">
        <v>2675</v>
      </c>
      <c r="I121" s="1850" t="s">
        <v>811</v>
      </c>
    </row>
    <row customHeight="1" ht="11.25">
      <c r="A122" s="1850" t="s">
        <v>2250</v>
      </c>
      <c r="B122" s="1850" t="s">
        <v>16</v>
      </c>
      <c r="C122" s="1850" t="s">
        <v>2676</v>
      </c>
      <c r="D122" s="1850" t="s">
        <v>2677</v>
      </c>
      <c r="E122" s="1850" t="s">
        <v>2678</v>
      </c>
      <c r="F122" s="1850" t="s">
        <v>2679</v>
      </c>
      <c r="G122" s="1850" t="s">
        <v>2680</v>
      </c>
      <c r="H122" s="1850" t="s">
        <v>28</v>
      </c>
      <c r="I122" s="1850" t="s">
        <v>811</v>
      </c>
    </row>
    <row customHeight="1" ht="11.25">
      <c r="A123" s="1850" t="s">
        <v>2250</v>
      </c>
      <c r="B123" s="1850" t="s">
        <v>16</v>
      </c>
      <c r="C123" s="1850" t="s">
        <v>2681</v>
      </c>
      <c r="D123" s="1850" t="s">
        <v>2682</v>
      </c>
      <c r="E123" s="1850" t="s">
        <v>2683</v>
      </c>
      <c r="F123" s="1850" t="s">
        <v>2286</v>
      </c>
      <c r="G123" s="1850" t="s">
        <v>2684</v>
      </c>
      <c r="H123" s="1850" t="s">
        <v>28</v>
      </c>
      <c r="I123" s="1850" t="s">
        <v>811</v>
      </c>
    </row>
    <row customHeight="1" ht="11.25">
      <c r="A124" s="1850" t="s">
        <v>2250</v>
      </c>
      <c r="B124" s="1850" t="s">
        <v>16</v>
      </c>
      <c r="C124" s="1850" t="s">
        <v>2685</v>
      </c>
      <c r="D124" s="1850" t="s">
        <v>2686</v>
      </c>
      <c r="E124" s="1850" t="s">
        <v>2687</v>
      </c>
      <c r="F124" s="1850" t="s">
        <v>2281</v>
      </c>
      <c r="G124" s="1850" t="s">
        <v>28</v>
      </c>
      <c r="H124" s="1850" t="s">
        <v>28</v>
      </c>
      <c r="I124" s="1850" t="s">
        <v>811</v>
      </c>
    </row>
    <row customHeight="1" ht="11.25">
      <c r="A125" s="1850" t="s">
        <v>2250</v>
      </c>
      <c r="B125" s="1850" t="s">
        <v>16</v>
      </c>
      <c r="C125" s="1850" t="s">
        <v>2688</v>
      </c>
      <c r="D125" s="1850" t="s">
        <v>2689</v>
      </c>
      <c r="E125" s="1850" t="s">
        <v>2427</v>
      </c>
      <c r="F125" s="1850" t="s">
        <v>2690</v>
      </c>
      <c r="G125" s="1850" t="s">
        <v>28</v>
      </c>
      <c r="H125" s="1850" t="s">
        <v>28</v>
      </c>
      <c r="I125" s="1850" t="s">
        <v>811</v>
      </c>
    </row>
    <row customHeight="1" ht="11.25">
      <c r="A126" s="1850" t="s">
        <v>2250</v>
      </c>
      <c r="B126" s="1850" t="s">
        <v>16</v>
      </c>
      <c r="C126" s="1850" t="s">
        <v>2691</v>
      </c>
      <c r="D126" s="1850" t="s">
        <v>2692</v>
      </c>
      <c r="E126" s="1850" t="s">
        <v>2693</v>
      </c>
      <c r="F126" s="1850" t="s">
        <v>2307</v>
      </c>
      <c r="G126" s="1850" t="s">
        <v>28</v>
      </c>
      <c r="H126" s="1850" t="s">
        <v>28</v>
      </c>
      <c r="I126" s="1850" t="s">
        <v>811</v>
      </c>
    </row>
    <row customHeight="1" ht="11.25">
      <c r="A127" s="1850" t="s">
        <v>2250</v>
      </c>
      <c r="B127" s="1850" t="s">
        <v>16</v>
      </c>
      <c r="C127" s="1850" t="s">
        <v>2694</v>
      </c>
      <c r="D127" s="1850" t="s">
        <v>2695</v>
      </c>
      <c r="E127" s="1850" t="s">
        <v>2696</v>
      </c>
      <c r="F127" s="1850" t="s">
        <v>2353</v>
      </c>
      <c r="G127" s="1850" t="s">
        <v>28</v>
      </c>
      <c r="H127" s="1850" t="s">
        <v>28</v>
      </c>
      <c r="I127" s="1850" t="s">
        <v>811</v>
      </c>
    </row>
    <row customHeight="1" ht="11.25">
      <c r="A128" s="1850" t="s">
        <v>2250</v>
      </c>
      <c r="B128" s="1850" t="s">
        <v>16</v>
      </c>
      <c r="C128" s="1850" t="s">
        <v>2697</v>
      </c>
      <c r="D128" s="1850" t="s">
        <v>2698</v>
      </c>
      <c r="E128" s="1850" t="s">
        <v>2699</v>
      </c>
      <c r="F128" s="1850" t="s">
        <v>2598</v>
      </c>
      <c r="G128" s="1850" t="s">
        <v>28</v>
      </c>
      <c r="H128" s="1850" t="s">
        <v>28</v>
      </c>
      <c r="I128" s="1850" t="s">
        <v>811</v>
      </c>
    </row>
    <row customHeight="1" ht="11.25">
      <c r="A129" s="1850" t="s">
        <v>2250</v>
      </c>
      <c r="B129" s="1850" t="s">
        <v>16</v>
      </c>
      <c r="C129" s="1850" t="s">
        <v>2700</v>
      </c>
      <c r="D129" s="1850" t="s">
        <v>2701</v>
      </c>
      <c r="E129" s="1850" t="s">
        <v>2702</v>
      </c>
      <c r="F129" s="1850" t="s">
        <v>2315</v>
      </c>
      <c r="G129" s="1850" t="s">
        <v>28</v>
      </c>
      <c r="H129" s="1850" t="s">
        <v>28</v>
      </c>
      <c r="I129" s="1850" t="s">
        <v>811</v>
      </c>
    </row>
    <row customHeight="1" ht="11.25">
      <c r="A130" s="1850" t="s">
        <v>2250</v>
      </c>
      <c r="B130" s="1850" t="s">
        <v>16</v>
      </c>
      <c r="C130" s="1850" t="s">
        <v>2703</v>
      </c>
      <c r="D130" s="1850" t="s">
        <v>2704</v>
      </c>
      <c r="E130" s="1850" t="s">
        <v>2562</v>
      </c>
      <c r="F130" s="1850" t="s">
        <v>2705</v>
      </c>
      <c r="G130" s="1850" t="s">
        <v>28</v>
      </c>
      <c r="H130" s="1850" t="s">
        <v>28</v>
      </c>
      <c r="I130" s="1850" t="s">
        <v>811</v>
      </c>
    </row>
    <row customHeight="1" ht="11.25">
      <c r="A131" s="1850" t="s">
        <v>2250</v>
      </c>
      <c r="B131" s="1850" t="s">
        <v>16</v>
      </c>
      <c r="C131" s="1850" t="s">
        <v>2706</v>
      </c>
      <c r="D131" s="1850" t="s">
        <v>2707</v>
      </c>
      <c r="E131" s="1850" t="s">
        <v>2708</v>
      </c>
      <c r="F131" s="1850" t="s">
        <v>2349</v>
      </c>
      <c r="G131" s="1850" t="s">
        <v>28</v>
      </c>
      <c r="H131" s="1850" t="s">
        <v>28</v>
      </c>
      <c r="I131" s="1850" t="s">
        <v>811</v>
      </c>
    </row>
    <row customHeight="1" ht="11.25">
      <c r="A132" s="1850" t="s">
        <v>2250</v>
      </c>
      <c r="B132" s="1850" t="s">
        <v>16</v>
      </c>
      <c r="C132" s="1850" t="s">
        <v>2709</v>
      </c>
      <c r="D132" s="1850" t="s">
        <v>2710</v>
      </c>
      <c r="E132" s="1850" t="s">
        <v>2711</v>
      </c>
      <c r="F132" s="1850" t="s">
        <v>2712</v>
      </c>
      <c r="G132" s="1850" t="s">
        <v>28</v>
      </c>
      <c r="H132" s="1850" t="s">
        <v>28</v>
      </c>
      <c r="I132" s="1850" t="s">
        <v>811</v>
      </c>
    </row>
    <row customHeight="1" ht="11.25">
      <c r="A133" s="1850" t="s">
        <v>2250</v>
      </c>
      <c r="B133" s="1850" t="s">
        <v>16</v>
      </c>
      <c r="C133" s="1850" t="s">
        <v>2713</v>
      </c>
      <c r="D133" s="1850" t="s">
        <v>2714</v>
      </c>
      <c r="E133" s="1850" t="s">
        <v>2715</v>
      </c>
      <c r="F133" s="1850" t="s">
        <v>2344</v>
      </c>
      <c r="G133" s="1850" t="s">
        <v>28</v>
      </c>
      <c r="H133" s="1850" t="s">
        <v>28</v>
      </c>
      <c r="I133" s="1850" t="s">
        <v>811</v>
      </c>
    </row>
    <row customHeight="1" ht="11.25">
      <c r="A134" s="1850" t="s">
        <v>2250</v>
      </c>
      <c r="B134" s="1850" t="s">
        <v>16</v>
      </c>
      <c r="C134" s="1850" t="s">
        <v>2716</v>
      </c>
      <c r="D134" s="1850" t="s">
        <v>2717</v>
      </c>
      <c r="E134" s="1850" t="s">
        <v>2718</v>
      </c>
      <c r="F134" s="1850" t="s">
        <v>2712</v>
      </c>
      <c r="G134" s="1850" t="s">
        <v>28</v>
      </c>
      <c r="H134" s="1850" t="s">
        <v>28</v>
      </c>
      <c r="I134" s="1850" t="s">
        <v>811</v>
      </c>
    </row>
    <row customHeight="1" ht="11.25">
      <c r="A135" s="1850" t="s">
        <v>2250</v>
      </c>
      <c r="B135" s="1850" t="s">
        <v>16</v>
      </c>
      <c r="C135" s="1850" t="s">
        <v>2719</v>
      </c>
      <c r="D135" s="1850" t="s">
        <v>2720</v>
      </c>
      <c r="E135" s="1850" t="s">
        <v>2721</v>
      </c>
      <c r="F135" s="1850" t="s">
        <v>2598</v>
      </c>
      <c r="G135" s="1850" t="s">
        <v>28</v>
      </c>
      <c r="H135" s="1850" t="s">
        <v>2722</v>
      </c>
      <c r="I135" s="1850" t="s">
        <v>811</v>
      </c>
    </row>
    <row customHeight="1" ht="11.25">
      <c r="A136" s="1850" t="s">
        <v>2250</v>
      </c>
      <c r="B136" s="1850" t="s">
        <v>16</v>
      </c>
      <c r="C136" s="1850" t="s">
        <v>2723</v>
      </c>
      <c r="D136" s="1850" t="s">
        <v>2724</v>
      </c>
      <c r="E136" s="1850" t="s">
        <v>2725</v>
      </c>
      <c r="F136" s="1850" t="s">
        <v>2357</v>
      </c>
      <c r="G136" s="1850" t="s">
        <v>28</v>
      </c>
      <c r="H136" s="1850" t="s">
        <v>28</v>
      </c>
      <c r="I136" s="1850" t="s">
        <v>811</v>
      </c>
    </row>
    <row customHeight="1" ht="11.25">
      <c r="A137" s="1850" t="s">
        <v>2250</v>
      </c>
      <c r="B137" s="1850" t="s">
        <v>16</v>
      </c>
      <c r="C137" s="1850" t="s">
        <v>2726</v>
      </c>
      <c r="D137" s="1850" t="s">
        <v>2727</v>
      </c>
      <c r="E137" s="1850" t="s">
        <v>2728</v>
      </c>
      <c r="F137" s="1850" t="s">
        <v>2254</v>
      </c>
      <c r="G137" s="1850" t="s">
        <v>2729</v>
      </c>
      <c r="H137" s="1850" t="s">
        <v>28</v>
      </c>
      <c r="I137" s="1850" t="s">
        <v>811</v>
      </c>
    </row>
    <row customHeight="1" ht="11.25">
      <c r="A138" s="1850" t="s">
        <v>2250</v>
      </c>
      <c r="B138" s="1850" t="s">
        <v>16</v>
      </c>
      <c r="C138" s="1850" t="s">
        <v>2730</v>
      </c>
      <c r="D138" s="1850" t="s">
        <v>2731</v>
      </c>
      <c r="E138" s="1850" t="s">
        <v>2732</v>
      </c>
      <c r="F138" s="1850" t="s">
        <v>2281</v>
      </c>
      <c r="G138" s="1850" t="s">
        <v>28</v>
      </c>
      <c r="H138" s="1850" t="s">
        <v>28</v>
      </c>
      <c r="I138" s="1850" t="s">
        <v>811</v>
      </c>
    </row>
    <row customHeight="1" ht="11.25">
      <c r="A139" s="1850" t="s">
        <v>2250</v>
      </c>
      <c r="B139" s="1850" t="s">
        <v>16</v>
      </c>
      <c r="C139" s="1850" t="s">
        <v>2733</v>
      </c>
      <c r="D139" s="1850" t="s">
        <v>2734</v>
      </c>
      <c r="E139" s="1850" t="s">
        <v>2735</v>
      </c>
      <c r="F139" s="1850" t="s">
        <v>2736</v>
      </c>
      <c r="G139" s="1850" t="s">
        <v>28</v>
      </c>
      <c r="H139" s="1850" t="s">
        <v>28</v>
      </c>
      <c r="I139" s="1850" t="s">
        <v>811</v>
      </c>
    </row>
    <row customHeight="1" ht="11.25">
      <c r="A140" s="1850" t="s">
        <v>2250</v>
      </c>
      <c r="B140" s="1850" t="s">
        <v>16</v>
      </c>
      <c r="C140" s="1850" t="s">
        <v>2737</v>
      </c>
      <c r="D140" s="1850" t="s">
        <v>2738</v>
      </c>
      <c r="E140" s="1850" t="s">
        <v>2739</v>
      </c>
      <c r="F140" s="1850" t="s">
        <v>2281</v>
      </c>
      <c r="G140" s="1850" t="s">
        <v>28</v>
      </c>
      <c r="H140" s="1850" t="s">
        <v>28</v>
      </c>
      <c r="I140" s="1850" t="s">
        <v>811</v>
      </c>
    </row>
    <row customHeight="1" ht="11.25">
      <c r="A141" s="1850" t="s">
        <v>2250</v>
      </c>
      <c r="B141" s="1850" t="s">
        <v>16</v>
      </c>
      <c r="C141" s="1850" t="s">
        <v>2740</v>
      </c>
      <c r="D141" s="1850" t="s">
        <v>2741</v>
      </c>
      <c r="E141" s="1850" t="s">
        <v>2742</v>
      </c>
      <c r="F141" s="1850" t="s">
        <v>2376</v>
      </c>
      <c r="G141" s="1850" t="s">
        <v>28</v>
      </c>
      <c r="H141" s="1850" t="s">
        <v>28</v>
      </c>
      <c r="I141" s="1850" t="s">
        <v>811</v>
      </c>
    </row>
    <row customHeight="1" ht="11.25">
      <c r="A142" s="1850" t="s">
        <v>2250</v>
      </c>
      <c r="B142" s="1850" t="s">
        <v>16</v>
      </c>
      <c r="C142" s="1850" t="s">
        <v>2743</v>
      </c>
      <c r="D142" s="1850" t="s">
        <v>2744</v>
      </c>
      <c r="E142" s="1850" t="s">
        <v>2745</v>
      </c>
      <c r="F142" s="1850" t="s">
        <v>2746</v>
      </c>
      <c r="G142" s="1850" t="s">
        <v>28</v>
      </c>
      <c r="H142" s="1850" t="s">
        <v>28</v>
      </c>
      <c r="I142" s="1850" t="s">
        <v>811</v>
      </c>
    </row>
    <row customHeight="1" ht="11.25">
      <c r="A143" s="1850" t="s">
        <v>2250</v>
      </c>
      <c r="B143" s="1850" t="s">
        <v>16</v>
      </c>
      <c r="C143" s="1850" t="s">
        <v>2747</v>
      </c>
      <c r="D143" s="1850" t="s">
        <v>2748</v>
      </c>
      <c r="E143" s="1850" t="s">
        <v>2749</v>
      </c>
      <c r="F143" s="1850" t="s">
        <v>2750</v>
      </c>
      <c r="G143" s="1850" t="s">
        <v>28</v>
      </c>
      <c r="H143" s="1850" t="s">
        <v>2751</v>
      </c>
      <c r="I143" s="1850" t="s">
        <v>811</v>
      </c>
    </row>
    <row customHeight="1" ht="11.25">
      <c r="A144" s="1850" t="s">
        <v>2250</v>
      </c>
      <c r="B144" s="1850" t="s">
        <v>16</v>
      </c>
      <c r="C144" s="1850" t="s">
        <v>2752</v>
      </c>
      <c r="D144" s="1850" t="s">
        <v>2753</v>
      </c>
      <c r="E144" s="1850" t="s">
        <v>2754</v>
      </c>
      <c r="F144" s="1850" t="s">
        <v>2349</v>
      </c>
      <c r="G144" s="1850" t="s">
        <v>28</v>
      </c>
      <c r="H144" s="1850" t="s">
        <v>28</v>
      </c>
      <c r="I144" s="1850" t="s">
        <v>811</v>
      </c>
    </row>
    <row customHeight="1" ht="11.25">
      <c r="A145" s="1850" t="s">
        <v>2250</v>
      </c>
      <c r="B145" s="1850" t="s">
        <v>16</v>
      </c>
      <c r="C145" s="1850" t="s">
        <v>2755</v>
      </c>
      <c r="D145" s="1850" t="s">
        <v>2756</v>
      </c>
      <c r="E145" s="1850" t="s">
        <v>2757</v>
      </c>
      <c r="F145" s="1850" t="s">
        <v>2758</v>
      </c>
      <c r="G145" s="1850" t="s">
        <v>2759</v>
      </c>
      <c r="H145" s="1850" t="s">
        <v>28</v>
      </c>
      <c r="I145" s="1850" t="s">
        <v>811</v>
      </c>
    </row>
    <row customHeight="1" ht="11.25">
      <c r="A146" s="1850" t="s">
        <v>2250</v>
      </c>
      <c r="B146" s="1850" t="s">
        <v>16</v>
      </c>
      <c r="C146" s="1850" t="s">
        <v>2760</v>
      </c>
      <c r="D146" s="1850" t="s">
        <v>2761</v>
      </c>
      <c r="E146" s="1850" t="s">
        <v>2762</v>
      </c>
      <c r="F146" s="1850" t="s">
        <v>2315</v>
      </c>
      <c r="G146" s="1850" t="s">
        <v>28</v>
      </c>
      <c r="H146" s="1850" t="s">
        <v>28</v>
      </c>
      <c r="I146" s="1850" t="s">
        <v>811</v>
      </c>
    </row>
    <row customHeight="1" ht="11.25">
      <c r="A147" s="1850" t="s">
        <v>2250</v>
      </c>
      <c r="B147" s="1850" t="s">
        <v>16</v>
      </c>
      <c r="C147" s="1850" t="s">
        <v>2763</v>
      </c>
      <c r="D147" s="1850" t="s">
        <v>2764</v>
      </c>
      <c r="E147" s="1850" t="s">
        <v>2765</v>
      </c>
      <c r="F147" s="1850" t="s">
        <v>2736</v>
      </c>
      <c r="G147" s="1850" t="s">
        <v>28</v>
      </c>
      <c r="H147" s="1850" t="s">
        <v>28</v>
      </c>
      <c r="I147" s="1850" t="s">
        <v>811</v>
      </c>
    </row>
    <row customHeight="1" ht="11.25">
      <c r="A148" s="1850" t="s">
        <v>2250</v>
      </c>
      <c r="B148" s="1850" t="s">
        <v>16</v>
      </c>
      <c r="C148" s="1850" t="s">
        <v>2766</v>
      </c>
      <c r="D148" s="1850" t="s">
        <v>2767</v>
      </c>
      <c r="E148" s="1850" t="s">
        <v>2768</v>
      </c>
      <c r="F148" s="1850" t="s">
        <v>2349</v>
      </c>
      <c r="G148" s="1850" t="s">
        <v>28</v>
      </c>
      <c r="H148" s="1850" t="s">
        <v>2769</v>
      </c>
      <c r="I148" s="1850" t="s">
        <v>811</v>
      </c>
    </row>
    <row customHeight="1" ht="11.25">
      <c r="A149" s="1850" t="s">
        <v>2250</v>
      </c>
      <c r="B149" s="1850" t="s">
        <v>16</v>
      </c>
      <c r="C149" s="1850" t="s">
        <v>2770</v>
      </c>
      <c r="D149" s="1850" t="s">
        <v>2771</v>
      </c>
      <c r="E149" s="1850" t="s">
        <v>2772</v>
      </c>
      <c r="F149" s="1850" t="s">
        <v>2344</v>
      </c>
      <c r="G149" s="1850" t="s">
        <v>28</v>
      </c>
      <c r="H149" s="1850" t="s">
        <v>28</v>
      </c>
      <c r="I149" s="1850" t="s">
        <v>811</v>
      </c>
    </row>
    <row customHeight="1" ht="11.25">
      <c r="A150" s="1850" t="s">
        <v>2250</v>
      </c>
      <c r="B150" s="1850" t="s">
        <v>16</v>
      </c>
      <c r="C150" s="1850" t="s">
        <v>2773</v>
      </c>
      <c r="D150" s="1850" t="s">
        <v>2774</v>
      </c>
      <c r="E150" s="1850" t="s">
        <v>2775</v>
      </c>
      <c r="F150" s="1850" t="s">
        <v>2776</v>
      </c>
      <c r="G150" s="1850" t="s">
        <v>28</v>
      </c>
      <c r="H150" s="1850" t="s">
        <v>2777</v>
      </c>
      <c r="I150" s="1850" t="s">
        <v>811</v>
      </c>
    </row>
    <row customHeight="1" ht="11.25">
      <c r="A151" s="1850" t="s">
        <v>2250</v>
      </c>
      <c r="B151" s="1850" t="s">
        <v>16</v>
      </c>
      <c r="C151" s="1850" t="s">
        <v>2778</v>
      </c>
      <c r="D151" s="1850" t="s">
        <v>2779</v>
      </c>
      <c r="E151" s="1850" t="s">
        <v>2780</v>
      </c>
      <c r="F151" s="1850" t="s">
        <v>2315</v>
      </c>
      <c r="G151" s="1850" t="s">
        <v>28</v>
      </c>
      <c r="H151" s="1850" t="s">
        <v>28</v>
      </c>
      <c r="I151" s="1850" t="s">
        <v>811</v>
      </c>
    </row>
    <row customHeight="1" ht="11.25">
      <c r="A152" s="1850" t="s">
        <v>2250</v>
      </c>
      <c r="B152" s="1850" t="s">
        <v>16</v>
      </c>
      <c r="C152" s="1850" t="s">
        <v>2781</v>
      </c>
      <c r="D152" s="1850" t="s">
        <v>2782</v>
      </c>
      <c r="E152" s="1850" t="s">
        <v>2783</v>
      </c>
      <c r="F152" s="1850" t="s">
        <v>2340</v>
      </c>
      <c r="G152" s="1850" t="s">
        <v>2784</v>
      </c>
      <c r="H152" s="1850" t="s">
        <v>28</v>
      </c>
      <c r="I152" s="1850" t="s">
        <v>811</v>
      </c>
    </row>
    <row customHeight="1" ht="11.25">
      <c r="A153" s="1850" t="s">
        <v>2250</v>
      </c>
      <c r="B153" s="1850" t="s">
        <v>16</v>
      </c>
      <c r="C153" s="1850" t="s">
        <v>2785</v>
      </c>
      <c r="D153" s="1850" t="s">
        <v>2786</v>
      </c>
      <c r="E153" s="1850" t="s">
        <v>2787</v>
      </c>
      <c r="F153" s="1850" t="s">
        <v>2788</v>
      </c>
      <c r="G153" s="1850" t="s">
        <v>2789</v>
      </c>
      <c r="H153" s="1850" t="s">
        <v>28</v>
      </c>
      <c r="I153" s="1850" t="s">
        <v>811</v>
      </c>
    </row>
    <row customHeight="1" ht="11.25">
      <c r="A154" s="1850" t="s">
        <v>2250</v>
      </c>
      <c r="B154" s="1850" t="s">
        <v>16</v>
      </c>
      <c r="C154" s="1850" t="s">
        <v>2790</v>
      </c>
      <c r="D154" s="1850" t="s">
        <v>2791</v>
      </c>
      <c r="E154" s="1850" t="s">
        <v>2792</v>
      </c>
      <c r="F154" s="1850" t="s">
        <v>2793</v>
      </c>
      <c r="G154" s="1850" t="s">
        <v>28</v>
      </c>
      <c r="H154" s="1850" t="s">
        <v>28</v>
      </c>
      <c r="I154" s="1850" t="s">
        <v>811</v>
      </c>
    </row>
    <row customHeight="1" ht="11.25">
      <c r="A155" s="1850" t="s">
        <v>2250</v>
      </c>
      <c r="B155" s="1850" t="s">
        <v>16</v>
      </c>
      <c r="C155" s="1850" t="s">
        <v>2794</v>
      </c>
      <c r="D155" s="1850" t="s">
        <v>2795</v>
      </c>
      <c r="E155" s="1850" t="s">
        <v>2796</v>
      </c>
      <c r="F155" s="1850" t="s">
        <v>2315</v>
      </c>
      <c r="G155" s="1850" t="s">
        <v>2797</v>
      </c>
      <c r="H155" s="1850" t="s">
        <v>28</v>
      </c>
      <c r="I155" s="1850" t="s">
        <v>811</v>
      </c>
    </row>
    <row customHeight="1" ht="11.25">
      <c r="A156" s="1850" t="s">
        <v>2250</v>
      </c>
      <c r="B156" s="1850" t="s">
        <v>16</v>
      </c>
      <c r="C156" s="1850" t="s">
        <v>2798</v>
      </c>
      <c r="D156" s="1850" t="s">
        <v>2799</v>
      </c>
      <c r="E156" s="1850" t="s">
        <v>2800</v>
      </c>
      <c r="F156" s="1850" t="s">
        <v>2801</v>
      </c>
      <c r="G156" s="1850" t="s">
        <v>28</v>
      </c>
      <c r="H156" s="1850" t="s">
        <v>28</v>
      </c>
      <c r="I156" s="1850" t="s">
        <v>811</v>
      </c>
    </row>
    <row customHeight="1" ht="11.25">
      <c r="A157" s="1850" t="s">
        <v>2250</v>
      </c>
      <c r="B157" s="1850" t="s">
        <v>16</v>
      </c>
      <c r="C157" s="1850" t="s">
        <v>2802</v>
      </c>
      <c r="D157" s="1850" t="s">
        <v>2803</v>
      </c>
      <c r="E157" s="1850" t="s">
        <v>2804</v>
      </c>
      <c r="F157" s="1850" t="s">
        <v>2353</v>
      </c>
      <c r="G157" s="1850" t="s">
        <v>28</v>
      </c>
      <c r="H157" s="1850" t="s">
        <v>28</v>
      </c>
      <c r="I157" s="1850" t="s">
        <v>811</v>
      </c>
    </row>
    <row customHeight="1" ht="11.25">
      <c r="A158" s="1850" t="s">
        <v>2250</v>
      </c>
      <c r="B158" s="1850" t="s">
        <v>16</v>
      </c>
      <c r="C158" s="1850" t="s">
        <v>2805</v>
      </c>
      <c r="D158" s="1850" t="s">
        <v>2806</v>
      </c>
      <c r="E158" s="1850" t="s">
        <v>2807</v>
      </c>
      <c r="F158" s="1850" t="s">
        <v>579</v>
      </c>
      <c r="G158" s="1850" t="s">
        <v>28</v>
      </c>
      <c r="H158" s="1850" t="s">
        <v>28</v>
      </c>
      <c r="I158" s="1850" t="s">
        <v>811</v>
      </c>
    </row>
    <row customHeight="1" ht="11.25">
      <c r="A159" s="1850" t="s">
        <v>2250</v>
      </c>
      <c r="B159" s="1850" t="s">
        <v>16</v>
      </c>
      <c r="C159" s="1850" t="s">
        <v>2808</v>
      </c>
      <c r="D159" s="1850" t="s">
        <v>2809</v>
      </c>
      <c r="E159" s="1850" t="s">
        <v>2810</v>
      </c>
      <c r="F159" s="1850" t="s">
        <v>579</v>
      </c>
      <c r="G159" s="1850" t="s">
        <v>28</v>
      </c>
      <c r="H159" s="1850" t="s">
        <v>28</v>
      </c>
      <c r="I159" s="1850" t="s">
        <v>811</v>
      </c>
    </row>
    <row customHeight="1" ht="11.25">
      <c r="A160" s="1850" t="s">
        <v>2250</v>
      </c>
      <c r="B160" s="1850" t="s">
        <v>16</v>
      </c>
      <c r="C160" s="1850" t="s">
        <v>2811</v>
      </c>
      <c r="D160" s="1850" t="s">
        <v>2812</v>
      </c>
      <c r="E160" s="1850" t="s">
        <v>2813</v>
      </c>
      <c r="F160" s="1850" t="s">
        <v>579</v>
      </c>
      <c r="G160" s="1850" t="s">
        <v>28</v>
      </c>
      <c r="H160" s="1850" t="s">
        <v>28</v>
      </c>
      <c r="I160" s="1850" t="s">
        <v>811</v>
      </c>
    </row>
    <row customHeight="1" ht="11.25">
      <c r="A161" s="1850" t="s">
        <v>2250</v>
      </c>
      <c r="B161" s="1850" t="s">
        <v>16</v>
      </c>
      <c r="C161" s="1850" t="s">
        <v>2814</v>
      </c>
      <c r="D161" s="1850" t="s">
        <v>2815</v>
      </c>
      <c r="E161" s="1850" t="s">
        <v>2816</v>
      </c>
      <c r="F161" s="1850" t="s">
        <v>579</v>
      </c>
      <c r="G161" s="1850" t="s">
        <v>28</v>
      </c>
      <c r="H161" s="1850" t="s">
        <v>28</v>
      </c>
      <c r="I161" s="1850" t="s">
        <v>811</v>
      </c>
    </row>
    <row customHeight="1" ht="11.25">
      <c r="A162" s="1850" t="s">
        <v>2250</v>
      </c>
      <c r="B162" s="1850" t="s">
        <v>16</v>
      </c>
      <c r="C162" s="1850" t="s">
        <v>2817</v>
      </c>
      <c r="D162" s="1850" t="s">
        <v>2818</v>
      </c>
      <c r="E162" s="1850" t="s">
        <v>2819</v>
      </c>
      <c r="F162" s="1850" t="s">
        <v>579</v>
      </c>
      <c r="G162" s="1850" t="s">
        <v>28</v>
      </c>
      <c r="H162" s="1850" t="s">
        <v>28</v>
      </c>
      <c r="I162" s="1850" t="s">
        <v>811</v>
      </c>
    </row>
    <row customHeight="1" ht="11.25">
      <c r="A163" s="1850" t="s">
        <v>2250</v>
      </c>
      <c r="B163" s="1850" t="s">
        <v>16</v>
      </c>
      <c r="C163" s="1850" t="s">
        <v>2820</v>
      </c>
      <c r="D163" s="1850" t="s">
        <v>2821</v>
      </c>
      <c r="E163" s="1850" t="s">
        <v>2822</v>
      </c>
      <c r="F163" s="1850" t="s">
        <v>579</v>
      </c>
      <c r="G163" s="1850" t="s">
        <v>28</v>
      </c>
      <c r="H163" s="1850" t="s">
        <v>28</v>
      </c>
      <c r="I163" s="1850" t="s">
        <v>811</v>
      </c>
    </row>
    <row customHeight="1" ht="11.25">
      <c r="A164" s="1850" t="s">
        <v>2250</v>
      </c>
      <c r="B164" s="1850" t="s">
        <v>16</v>
      </c>
      <c r="C164" s="1850" t="s">
        <v>2823</v>
      </c>
      <c r="D164" s="1850" t="s">
        <v>2824</v>
      </c>
      <c r="E164" s="1850" t="s">
        <v>2825</v>
      </c>
      <c r="F164" s="1850" t="s">
        <v>579</v>
      </c>
      <c r="G164" s="1850" t="s">
        <v>28</v>
      </c>
      <c r="H164" s="1850" t="s">
        <v>28</v>
      </c>
      <c r="I164" s="1850" t="s">
        <v>811</v>
      </c>
    </row>
    <row customHeight="1" ht="11.25">
      <c r="A165" s="1850" t="s">
        <v>2250</v>
      </c>
      <c r="B165" s="1850" t="s">
        <v>16</v>
      </c>
      <c r="C165" s="1850" t="s">
        <v>2826</v>
      </c>
      <c r="D165" s="1850" t="s">
        <v>2827</v>
      </c>
      <c r="E165" s="1850" t="s">
        <v>2828</v>
      </c>
      <c r="F165" s="1850" t="s">
        <v>579</v>
      </c>
      <c r="G165" s="1850" t="s">
        <v>28</v>
      </c>
      <c r="H165" s="1850" t="s">
        <v>28</v>
      </c>
      <c r="I165" s="1850" t="s">
        <v>811</v>
      </c>
    </row>
    <row customHeight="1" ht="11.25">
      <c r="A166" s="1850" t="s">
        <v>2250</v>
      </c>
      <c r="B166" s="1850" t="s">
        <v>16</v>
      </c>
      <c r="C166" s="1850" t="s">
        <v>2829</v>
      </c>
      <c r="D166" s="1850" t="s">
        <v>2830</v>
      </c>
      <c r="E166" s="1850" t="s">
        <v>2831</v>
      </c>
      <c r="F166" s="1850" t="s">
        <v>579</v>
      </c>
      <c r="G166" s="1850" t="s">
        <v>28</v>
      </c>
      <c r="H166" s="1850" t="s">
        <v>28</v>
      </c>
      <c r="I166" s="1850" t="s">
        <v>811</v>
      </c>
    </row>
    <row customHeight="1" ht="11.25">
      <c r="A167" s="1850" t="s">
        <v>2250</v>
      </c>
      <c r="B167" s="1850" t="s">
        <v>16</v>
      </c>
      <c r="C167" s="1850" t="s">
        <v>2832</v>
      </c>
      <c r="D167" s="1850" t="s">
        <v>2833</v>
      </c>
      <c r="E167" s="1850" t="s">
        <v>2834</v>
      </c>
      <c r="F167" s="1850" t="s">
        <v>579</v>
      </c>
      <c r="G167" s="1850" t="s">
        <v>28</v>
      </c>
      <c r="H167" s="1850" t="s">
        <v>28</v>
      </c>
      <c r="I167" s="1850" t="s">
        <v>811</v>
      </c>
    </row>
    <row customHeight="1" ht="11.25">
      <c r="A168" s="1850" t="s">
        <v>2250</v>
      </c>
      <c r="B168" s="1850" t="s">
        <v>16</v>
      </c>
      <c r="C168" s="1850" t="s">
        <v>2835</v>
      </c>
      <c r="D168" s="1850" t="s">
        <v>2836</v>
      </c>
      <c r="E168" s="1850" t="s">
        <v>2837</v>
      </c>
      <c r="F168" s="1850" t="s">
        <v>579</v>
      </c>
      <c r="G168" s="1850" t="s">
        <v>2838</v>
      </c>
      <c r="H168" s="1850" t="s">
        <v>28</v>
      </c>
      <c r="I168" s="1850" t="s">
        <v>811</v>
      </c>
    </row>
    <row customHeight="1" ht="11.25">
      <c r="A169" s="1850" t="s">
        <v>2250</v>
      </c>
      <c r="B169" s="1850" t="s">
        <v>16</v>
      </c>
      <c r="C169" s="1850" t="s">
        <v>2839</v>
      </c>
      <c r="D169" s="1850" t="s">
        <v>2840</v>
      </c>
      <c r="E169" s="1850" t="s">
        <v>2841</v>
      </c>
      <c r="F169" s="1850" t="s">
        <v>579</v>
      </c>
      <c r="G169" s="1850" t="s">
        <v>2842</v>
      </c>
      <c r="H169" s="1850" t="s">
        <v>28</v>
      </c>
      <c r="I169" s="1850" t="s">
        <v>811</v>
      </c>
    </row>
    <row customHeight="1" ht="11.25">
      <c r="A170" s="1850" t="s">
        <v>2250</v>
      </c>
      <c r="B170" s="1850" t="s">
        <v>16</v>
      </c>
      <c r="C170" s="1850" t="s">
        <v>2843</v>
      </c>
      <c r="D170" s="1850" t="s">
        <v>2844</v>
      </c>
      <c r="E170" s="1850" t="s">
        <v>2845</v>
      </c>
      <c r="F170" s="1850" t="s">
        <v>579</v>
      </c>
      <c r="G170" s="1850" t="s">
        <v>28</v>
      </c>
      <c r="H170" s="1850" t="s">
        <v>2846</v>
      </c>
      <c r="I170" s="1850" t="s">
        <v>811</v>
      </c>
    </row>
    <row customHeight="1" ht="11.25">
      <c r="A171" s="1850" t="s">
        <v>2250</v>
      </c>
      <c r="B171" s="1850" t="s">
        <v>16</v>
      </c>
      <c r="C171" s="1850" t="s">
        <v>2847</v>
      </c>
      <c r="D171" s="1850" t="s">
        <v>2848</v>
      </c>
      <c r="E171" s="1850" t="s">
        <v>2849</v>
      </c>
      <c r="F171" s="1850" t="s">
        <v>579</v>
      </c>
      <c r="G171" s="1850" t="s">
        <v>28</v>
      </c>
      <c r="H171" s="1850" t="s">
        <v>28</v>
      </c>
      <c r="I171" s="1850" t="s">
        <v>811</v>
      </c>
    </row>
    <row customHeight="1" ht="11.25">
      <c r="A172" s="1850" t="s">
        <v>2250</v>
      </c>
      <c r="B172" s="1850" t="s">
        <v>16</v>
      </c>
      <c r="C172" s="1850" t="s">
        <v>2850</v>
      </c>
      <c r="D172" s="1850" t="s">
        <v>2851</v>
      </c>
      <c r="E172" s="1850" t="s">
        <v>2852</v>
      </c>
      <c r="F172" s="1850" t="s">
        <v>579</v>
      </c>
      <c r="G172" s="1850" t="s">
        <v>28</v>
      </c>
      <c r="H172" s="1850" t="s">
        <v>28</v>
      </c>
      <c r="I172" s="1850" t="s">
        <v>811</v>
      </c>
    </row>
    <row customHeight="1" ht="11.25">
      <c r="A173" s="1850" t="s">
        <v>2250</v>
      </c>
      <c r="B173" s="1850" t="s">
        <v>16</v>
      </c>
      <c r="C173" s="1850" t="s">
        <v>2853</v>
      </c>
      <c r="D173" s="1850" t="s">
        <v>2854</v>
      </c>
      <c r="E173" s="1850" t="s">
        <v>2855</v>
      </c>
      <c r="F173" s="1850" t="s">
        <v>579</v>
      </c>
      <c r="G173" s="1850" t="s">
        <v>28</v>
      </c>
      <c r="H173" s="1850" t="s">
        <v>28</v>
      </c>
      <c r="I173" s="1850" t="s">
        <v>811</v>
      </c>
    </row>
    <row customHeight="1" ht="11.25">
      <c r="A174" s="1850" t="s">
        <v>2250</v>
      </c>
      <c r="B174" s="1850" t="s">
        <v>16</v>
      </c>
      <c r="C174" s="1850" t="s">
        <v>2856</v>
      </c>
      <c r="D174" s="1850" t="s">
        <v>2857</v>
      </c>
      <c r="E174" s="1850" t="s">
        <v>2858</v>
      </c>
      <c r="F174" s="1850" t="s">
        <v>2859</v>
      </c>
      <c r="G174" s="1850" t="s">
        <v>28</v>
      </c>
      <c r="H174" s="1850" t="s">
        <v>28</v>
      </c>
      <c r="I174" s="1850" t="s">
        <v>811</v>
      </c>
    </row>
    <row customHeight="1" ht="11.25">
      <c r="A175" s="1850" t="s">
        <v>2250</v>
      </c>
      <c r="B175" s="1850" t="s">
        <v>16</v>
      </c>
      <c r="C175" s="1850" t="s">
        <v>2860</v>
      </c>
      <c r="D175" s="1850" t="s">
        <v>2861</v>
      </c>
      <c r="E175" s="1850" t="s">
        <v>2862</v>
      </c>
      <c r="F175" s="1850" t="s">
        <v>2419</v>
      </c>
      <c r="G175" s="1850" t="s">
        <v>28</v>
      </c>
      <c r="H175" s="1850" t="s">
        <v>28</v>
      </c>
      <c r="I175" s="1850" t="s">
        <v>811</v>
      </c>
    </row>
    <row customHeight="1" ht="11.25">
      <c r="A176" s="1850" t="s">
        <v>2250</v>
      </c>
      <c r="B176" s="1850" t="s">
        <v>16</v>
      </c>
      <c r="C176" s="1850" t="s">
        <v>2863</v>
      </c>
      <c r="D176" s="1850" t="s">
        <v>2864</v>
      </c>
      <c r="E176" s="1850" t="s">
        <v>2865</v>
      </c>
      <c r="F176" s="1850" t="s">
        <v>2281</v>
      </c>
      <c r="G176" s="1850" t="s">
        <v>28</v>
      </c>
      <c r="H176" s="1850" t="s">
        <v>28</v>
      </c>
      <c r="I176" s="1850" t="s">
        <v>811</v>
      </c>
    </row>
    <row customHeight="1" ht="11.25">
      <c r="A177" s="1850" t="s">
        <v>2250</v>
      </c>
      <c r="B177" s="1850" t="s">
        <v>16</v>
      </c>
      <c r="C177" s="1850" t="s">
        <v>2866</v>
      </c>
      <c r="D177" s="1850" t="s">
        <v>2867</v>
      </c>
      <c r="E177" s="1850" t="s">
        <v>2868</v>
      </c>
      <c r="F177" s="1850" t="s">
        <v>2712</v>
      </c>
      <c r="G177" s="1850" t="s">
        <v>28</v>
      </c>
      <c r="H177" s="1850" t="s">
        <v>28</v>
      </c>
      <c r="I177" s="1850" t="s">
        <v>811</v>
      </c>
    </row>
    <row customHeight="1" ht="11.25">
      <c r="A178" s="1850" t="s">
        <v>2250</v>
      </c>
      <c r="B178" s="1850" t="s">
        <v>16</v>
      </c>
      <c r="C178" s="1850" t="s">
        <v>2869</v>
      </c>
      <c r="D178" s="1850" t="s">
        <v>2870</v>
      </c>
      <c r="E178" s="1850" t="s">
        <v>2871</v>
      </c>
      <c r="F178" s="1850" t="s">
        <v>2598</v>
      </c>
      <c r="G178" s="1850" t="s">
        <v>28</v>
      </c>
      <c r="H178" s="1850" t="s">
        <v>28</v>
      </c>
      <c r="I178" s="1850" t="s">
        <v>811</v>
      </c>
    </row>
    <row customHeight="1" ht="11.25">
      <c r="A179" s="1850" t="s">
        <v>2250</v>
      </c>
      <c r="B179" s="1850" t="s">
        <v>16</v>
      </c>
      <c r="C179" s="1850" t="s">
        <v>2872</v>
      </c>
      <c r="D179" s="1850" t="s">
        <v>2873</v>
      </c>
      <c r="E179" s="1850" t="s">
        <v>2874</v>
      </c>
      <c r="F179" s="1850" t="s">
        <v>2371</v>
      </c>
      <c r="G179" s="1850" t="s">
        <v>2875</v>
      </c>
      <c r="H179" s="1850" t="s">
        <v>28</v>
      </c>
      <c r="I179" s="1850" t="s">
        <v>811</v>
      </c>
    </row>
    <row customHeight="1" ht="11.25">
      <c r="A180" s="1850" t="s">
        <v>2250</v>
      </c>
      <c r="B180" s="1850" t="s">
        <v>16</v>
      </c>
      <c r="C180" s="1850" t="s">
        <v>2876</v>
      </c>
      <c r="D180" s="1850" t="s">
        <v>2877</v>
      </c>
      <c r="E180" s="1850" t="s">
        <v>2878</v>
      </c>
      <c r="F180" s="1850" t="s">
        <v>2272</v>
      </c>
      <c r="G180" s="1850" t="s">
        <v>28</v>
      </c>
      <c r="H180" s="1850" t="s">
        <v>2879</v>
      </c>
      <c r="I180" s="1850" t="s">
        <v>811</v>
      </c>
    </row>
    <row customHeight="1" ht="11.25">
      <c r="A181" s="1850" t="s">
        <v>2250</v>
      </c>
      <c r="B181" s="1850" t="s">
        <v>16</v>
      </c>
      <c r="C181" s="1850" t="s">
        <v>2880</v>
      </c>
      <c r="D181" s="1850" t="s">
        <v>2881</v>
      </c>
      <c r="E181" s="1850" t="s">
        <v>2882</v>
      </c>
      <c r="F181" s="1850" t="s">
        <v>2272</v>
      </c>
      <c r="G181" s="1850" t="s">
        <v>28</v>
      </c>
      <c r="H181" s="1850" t="s">
        <v>28</v>
      </c>
      <c r="I181" s="1850" t="s">
        <v>811</v>
      </c>
    </row>
    <row customHeight="1" ht="11.25">
      <c r="A182" s="1850" t="s">
        <v>2250</v>
      </c>
      <c r="B182" s="1850" t="s">
        <v>16</v>
      </c>
      <c r="C182" s="1850" t="s">
        <v>2883</v>
      </c>
      <c r="D182" s="1850" t="s">
        <v>2884</v>
      </c>
      <c r="E182" s="1850" t="s">
        <v>2885</v>
      </c>
      <c r="F182" s="1850" t="s">
        <v>2371</v>
      </c>
      <c r="G182" s="1850" t="s">
        <v>28</v>
      </c>
      <c r="H182" s="1850" t="s">
        <v>28</v>
      </c>
      <c r="I182" s="1850" t="s">
        <v>811</v>
      </c>
    </row>
    <row customHeight="1" ht="11.25">
      <c r="A183" s="1850" t="s">
        <v>2250</v>
      </c>
      <c r="B183" s="1850" t="s">
        <v>16</v>
      </c>
      <c r="C183" s="1850" t="s">
        <v>2886</v>
      </c>
      <c r="D183" s="1850" t="s">
        <v>2887</v>
      </c>
      <c r="E183" s="1850" t="s">
        <v>2888</v>
      </c>
      <c r="F183" s="1850" t="s">
        <v>2307</v>
      </c>
      <c r="G183" s="1850" t="s">
        <v>28</v>
      </c>
      <c r="H183" s="1850" t="s">
        <v>28</v>
      </c>
      <c r="I183" s="1850" t="s">
        <v>811</v>
      </c>
    </row>
    <row customHeight="1" ht="11.25">
      <c r="A184" s="1850" t="s">
        <v>2250</v>
      </c>
      <c r="B184" s="1850" t="s">
        <v>16</v>
      </c>
      <c r="C184" s="1850" t="s">
        <v>2889</v>
      </c>
      <c r="D184" s="1850" t="s">
        <v>2890</v>
      </c>
      <c r="E184" s="1850" t="s">
        <v>2891</v>
      </c>
      <c r="F184" s="1850" t="s">
        <v>2272</v>
      </c>
      <c r="G184" s="1850" t="s">
        <v>28</v>
      </c>
      <c r="H184" s="1850" t="s">
        <v>28</v>
      </c>
      <c r="I184" s="1850" t="s">
        <v>811</v>
      </c>
    </row>
    <row customHeight="1" ht="11.25">
      <c r="A185" s="1850" t="s">
        <v>2250</v>
      </c>
      <c r="B185" s="1850" t="s">
        <v>16</v>
      </c>
      <c r="C185" s="1850" t="s">
        <v>2892</v>
      </c>
      <c r="D185" s="1850" t="s">
        <v>2893</v>
      </c>
      <c r="E185" s="1850" t="s">
        <v>2894</v>
      </c>
      <c r="F185" s="1850" t="s">
        <v>2384</v>
      </c>
      <c r="G185" s="1850" t="s">
        <v>28</v>
      </c>
      <c r="H185" s="1850" t="s">
        <v>28</v>
      </c>
      <c r="I185" s="1850" t="s">
        <v>811</v>
      </c>
    </row>
    <row customHeight="1" ht="11.25">
      <c r="A186" s="1850" t="s">
        <v>2250</v>
      </c>
      <c r="B186" s="1850" t="s">
        <v>16</v>
      </c>
      <c r="C186" s="1850" t="s">
        <v>2895</v>
      </c>
      <c r="D186" s="1850" t="s">
        <v>2896</v>
      </c>
      <c r="E186" s="1850" t="s">
        <v>2897</v>
      </c>
      <c r="F186" s="1850" t="s">
        <v>2712</v>
      </c>
      <c r="G186" s="1850" t="s">
        <v>28</v>
      </c>
      <c r="H186" s="1850" t="s">
        <v>28</v>
      </c>
      <c r="I186" s="1850" t="s">
        <v>811</v>
      </c>
    </row>
    <row customHeight="1" ht="11.25">
      <c r="A187" s="1850" t="s">
        <v>2250</v>
      </c>
      <c r="B187" s="1850" t="s">
        <v>16</v>
      </c>
      <c r="C187" s="1850" t="s">
        <v>2898</v>
      </c>
      <c r="D187" s="1850" t="s">
        <v>2899</v>
      </c>
      <c r="E187" s="1850" t="s">
        <v>2900</v>
      </c>
      <c r="F187" s="1850" t="s">
        <v>2712</v>
      </c>
      <c r="G187" s="1850" t="s">
        <v>28</v>
      </c>
      <c r="H187" s="1850" t="s">
        <v>28</v>
      </c>
      <c r="I187" s="1850" t="s">
        <v>811</v>
      </c>
    </row>
    <row customHeight="1" ht="11.25">
      <c r="A188" s="1850" t="s">
        <v>2250</v>
      </c>
      <c r="B188" s="1850" t="s">
        <v>16</v>
      </c>
      <c r="C188" s="1850" t="s">
        <v>2901</v>
      </c>
      <c r="D188" s="1850" t="s">
        <v>2902</v>
      </c>
      <c r="E188" s="1850" t="s">
        <v>2903</v>
      </c>
      <c r="F188" s="1850" t="s">
        <v>2712</v>
      </c>
      <c r="G188" s="1850" t="s">
        <v>28</v>
      </c>
      <c r="H188" s="1850" t="s">
        <v>28</v>
      </c>
      <c r="I188" s="1850" t="s">
        <v>811</v>
      </c>
    </row>
    <row customHeight="1" ht="11.25">
      <c r="A189" s="1850" t="s">
        <v>2250</v>
      </c>
      <c r="B189" s="1850" t="s">
        <v>16</v>
      </c>
      <c r="C189" s="1850" t="s">
        <v>2904</v>
      </c>
      <c r="D189" s="1850" t="s">
        <v>2905</v>
      </c>
      <c r="E189" s="1850" t="s">
        <v>2906</v>
      </c>
      <c r="F189" s="1850" t="s">
        <v>2598</v>
      </c>
      <c r="G189" s="1850" t="s">
        <v>28</v>
      </c>
      <c r="H189" s="1850" t="s">
        <v>28</v>
      </c>
      <c r="I189" s="1850" t="s">
        <v>811</v>
      </c>
    </row>
    <row customHeight="1" ht="11.25">
      <c r="A190" s="1850" t="s">
        <v>2250</v>
      </c>
      <c r="B190" s="1850" t="s">
        <v>16</v>
      </c>
      <c r="C190" s="1850" t="s">
        <v>2907</v>
      </c>
      <c r="D190" s="1850" t="s">
        <v>2908</v>
      </c>
      <c r="E190" s="1850" t="s">
        <v>2909</v>
      </c>
      <c r="F190" s="1850" t="s">
        <v>2307</v>
      </c>
      <c r="G190" s="1850" t="s">
        <v>28</v>
      </c>
      <c r="H190" s="1850" t="s">
        <v>28</v>
      </c>
      <c r="I190" s="1850" t="s">
        <v>811</v>
      </c>
    </row>
    <row customHeight="1" ht="11.25">
      <c r="A191" s="1850" t="s">
        <v>2250</v>
      </c>
      <c r="B191" s="1850" t="s">
        <v>16</v>
      </c>
      <c r="C191" s="1850" t="s">
        <v>2910</v>
      </c>
      <c r="D191" s="1850" t="s">
        <v>2911</v>
      </c>
      <c r="E191" s="1850" t="s">
        <v>2912</v>
      </c>
      <c r="F191" s="1850" t="s">
        <v>2307</v>
      </c>
      <c r="G191" s="1850" t="s">
        <v>28</v>
      </c>
      <c r="H191" s="1850" t="s">
        <v>28</v>
      </c>
      <c r="I191" s="1850" t="s">
        <v>811</v>
      </c>
    </row>
    <row customHeight="1" ht="11.25">
      <c r="A192" s="1850" t="s">
        <v>2250</v>
      </c>
      <c r="B192" s="1850" t="s">
        <v>16</v>
      </c>
      <c r="C192" s="1850" t="s">
        <v>2913</v>
      </c>
      <c r="D192" s="1850" t="s">
        <v>2914</v>
      </c>
      <c r="E192" s="1850" t="s">
        <v>2915</v>
      </c>
      <c r="F192" s="1850" t="s">
        <v>2598</v>
      </c>
      <c r="G192" s="1850" t="s">
        <v>28</v>
      </c>
      <c r="H192" s="1850" t="s">
        <v>28</v>
      </c>
      <c r="I192" s="1850" t="s">
        <v>811</v>
      </c>
    </row>
    <row customHeight="1" ht="11.25">
      <c r="A193" s="1850" t="s">
        <v>2250</v>
      </c>
      <c r="B193" s="1850" t="s">
        <v>16</v>
      </c>
      <c r="C193" s="1850" t="s">
        <v>2916</v>
      </c>
      <c r="D193" s="1850" t="s">
        <v>2917</v>
      </c>
      <c r="E193" s="1850" t="s">
        <v>2918</v>
      </c>
      <c r="F193" s="1850" t="s">
        <v>2268</v>
      </c>
      <c r="G193" s="1850" t="s">
        <v>28</v>
      </c>
      <c r="H193" s="1850" t="s">
        <v>28</v>
      </c>
      <c r="I193" s="1850" t="s">
        <v>811</v>
      </c>
    </row>
    <row customHeight="1" ht="11.25">
      <c r="A194" s="1850" t="s">
        <v>2250</v>
      </c>
      <c r="B194" s="1850" t="s">
        <v>16</v>
      </c>
      <c r="C194" s="1850" t="s">
        <v>2919</v>
      </c>
      <c r="D194" s="1850" t="s">
        <v>2920</v>
      </c>
      <c r="E194" s="1850" t="s">
        <v>2921</v>
      </c>
      <c r="F194" s="1850" t="s">
        <v>2371</v>
      </c>
      <c r="G194" s="1850" t="s">
        <v>28</v>
      </c>
      <c r="H194" s="1850" t="s">
        <v>28</v>
      </c>
      <c r="I194" s="1850" t="s">
        <v>811</v>
      </c>
    </row>
    <row customHeight="1" ht="11.25">
      <c r="A195" s="1850" t="s">
        <v>2250</v>
      </c>
      <c r="B195" s="1850" t="s">
        <v>16</v>
      </c>
      <c r="C195" s="1850" t="s">
        <v>2922</v>
      </c>
      <c r="D195" s="1850" t="s">
        <v>2923</v>
      </c>
      <c r="E195" s="1850" t="s">
        <v>2924</v>
      </c>
      <c r="F195" s="1850" t="s">
        <v>2268</v>
      </c>
      <c r="G195" s="1850" t="s">
        <v>28</v>
      </c>
      <c r="H195" s="1850" t="s">
        <v>28</v>
      </c>
      <c r="I195" s="1850" t="s">
        <v>811</v>
      </c>
    </row>
    <row customHeight="1" ht="11.25">
      <c r="A196" s="1850" t="s">
        <v>2250</v>
      </c>
      <c r="B196" s="1850" t="s">
        <v>16</v>
      </c>
      <c r="C196" s="1850" t="s">
        <v>2925</v>
      </c>
      <c r="D196" s="1850" t="s">
        <v>2926</v>
      </c>
      <c r="E196" s="1850" t="s">
        <v>2927</v>
      </c>
      <c r="F196" s="1850" t="s">
        <v>2712</v>
      </c>
      <c r="G196" s="1850" t="s">
        <v>28</v>
      </c>
      <c r="H196" s="1850" t="s">
        <v>28</v>
      </c>
      <c r="I196" s="1850" t="s">
        <v>811</v>
      </c>
    </row>
    <row customHeight="1" ht="11.25">
      <c r="A197" s="1850" t="s">
        <v>2250</v>
      </c>
      <c r="B197" s="1850" t="s">
        <v>16</v>
      </c>
      <c r="C197" s="1850" t="s">
        <v>2928</v>
      </c>
      <c r="D197" s="1850" t="s">
        <v>2929</v>
      </c>
      <c r="E197" s="1850" t="s">
        <v>2930</v>
      </c>
      <c r="F197" s="1850" t="s">
        <v>2590</v>
      </c>
      <c r="G197" s="1850" t="s">
        <v>28</v>
      </c>
      <c r="H197" s="1850" t="s">
        <v>28</v>
      </c>
      <c r="I197" s="1850" t="s">
        <v>811</v>
      </c>
    </row>
    <row customHeight="1" ht="11.25">
      <c r="A198" s="1850" t="s">
        <v>2250</v>
      </c>
      <c r="B198" s="1850" t="s">
        <v>16</v>
      </c>
      <c r="C198" s="1850" t="s">
        <v>2931</v>
      </c>
      <c r="D198" s="1850" t="s">
        <v>2932</v>
      </c>
      <c r="E198" s="1850" t="s">
        <v>2933</v>
      </c>
      <c r="F198" s="1850" t="s">
        <v>2712</v>
      </c>
      <c r="G198" s="1850" t="s">
        <v>28</v>
      </c>
      <c r="H198" s="1850" t="s">
        <v>28</v>
      </c>
      <c r="I198" s="1850" t="s">
        <v>811</v>
      </c>
    </row>
    <row customHeight="1" ht="11.25">
      <c r="A199" s="1850" t="s">
        <v>2250</v>
      </c>
      <c r="B199" s="1850" t="s">
        <v>16</v>
      </c>
      <c r="C199" s="1850" t="s">
        <v>2934</v>
      </c>
      <c r="D199" s="1850" t="s">
        <v>2935</v>
      </c>
      <c r="E199" s="1850" t="s">
        <v>2936</v>
      </c>
      <c r="F199" s="1850" t="s">
        <v>2371</v>
      </c>
      <c r="G199" s="1850" t="s">
        <v>28</v>
      </c>
      <c r="H199" s="1850" t="s">
        <v>28</v>
      </c>
      <c r="I199" s="1850" t="s">
        <v>811</v>
      </c>
    </row>
    <row customHeight="1" ht="11.25">
      <c r="A200" s="1850" t="s">
        <v>2250</v>
      </c>
      <c r="B200" s="1850" t="s">
        <v>16</v>
      </c>
      <c r="C200" s="1850" t="s">
        <v>2937</v>
      </c>
      <c r="D200" s="1850" t="s">
        <v>2938</v>
      </c>
      <c r="E200" s="1850" t="s">
        <v>2939</v>
      </c>
      <c r="F200" s="1850" t="s">
        <v>2384</v>
      </c>
      <c r="G200" s="1850" t="s">
        <v>28</v>
      </c>
      <c r="H200" s="1850" t="s">
        <v>2940</v>
      </c>
      <c r="I200" s="1850" t="s">
        <v>811</v>
      </c>
    </row>
    <row customHeight="1" ht="11.25">
      <c r="A201" s="1850" t="s">
        <v>2250</v>
      </c>
      <c r="B201" s="1850" t="s">
        <v>16</v>
      </c>
      <c r="C201" s="1850" t="s">
        <v>2941</v>
      </c>
      <c r="D201" s="1850" t="s">
        <v>2942</v>
      </c>
      <c r="E201" s="1850" t="s">
        <v>2943</v>
      </c>
      <c r="F201" s="1850" t="s">
        <v>2598</v>
      </c>
      <c r="G201" s="1850" t="s">
        <v>28</v>
      </c>
      <c r="H201" s="1850" t="s">
        <v>28</v>
      </c>
      <c r="I201" s="1850" t="s">
        <v>811</v>
      </c>
    </row>
    <row customHeight="1" ht="11.25">
      <c r="A202" s="1850" t="s">
        <v>2250</v>
      </c>
      <c r="B202" s="1850" t="s">
        <v>16</v>
      </c>
      <c r="C202" s="1850" t="s">
        <v>2944</v>
      </c>
      <c r="D202" s="1850" t="s">
        <v>2945</v>
      </c>
      <c r="E202" s="1850" t="s">
        <v>2946</v>
      </c>
      <c r="F202" s="1850" t="s">
        <v>2419</v>
      </c>
      <c r="G202" s="1850" t="s">
        <v>2947</v>
      </c>
      <c r="H202" s="1850" t="s">
        <v>28</v>
      </c>
      <c r="I202" s="1850" t="s">
        <v>811</v>
      </c>
    </row>
    <row customHeight="1" ht="11.25">
      <c r="A203" s="1850" t="s">
        <v>2250</v>
      </c>
      <c r="B203" s="1850" t="s">
        <v>16</v>
      </c>
      <c r="C203" s="1850" t="s">
        <v>2948</v>
      </c>
      <c r="D203" s="1850" t="s">
        <v>2949</v>
      </c>
      <c r="E203" s="1850" t="s">
        <v>2950</v>
      </c>
      <c r="F203" s="1850" t="s">
        <v>2376</v>
      </c>
      <c r="G203" s="1850" t="s">
        <v>28</v>
      </c>
      <c r="H203" s="1850" t="s">
        <v>28</v>
      </c>
      <c r="I203" s="1850" t="s">
        <v>811</v>
      </c>
    </row>
    <row customHeight="1" ht="11.25">
      <c r="A204" s="1850" t="s">
        <v>2250</v>
      </c>
      <c r="B204" s="1850" t="s">
        <v>16</v>
      </c>
      <c r="C204" s="1850" t="s">
        <v>2951</v>
      </c>
      <c r="D204" s="1850" t="s">
        <v>2952</v>
      </c>
      <c r="E204" s="1850" t="s">
        <v>2953</v>
      </c>
      <c r="F204" s="1850" t="s">
        <v>2590</v>
      </c>
      <c r="G204" s="1850" t="s">
        <v>28</v>
      </c>
      <c r="H204" s="1850" t="s">
        <v>28</v>
      </c>
      <c r="I204" s="1850" t="s">
        <v>811</v>
      </c>
    </row>
    <row customHeight="1" ht="11.25">
      <c r="A205" s="1850" t="s">
        <v>2250</v>
      </c>
      <c r="B205" s="1850" t="s">
        <v>16</v>
      </c>
      <c r="C205" s="1850" t="s">
        <v>2954</v>
      </c>
      <c r="D205" s="1850" t="s">
        <v>2955</v>
      </c>
      <c r="E205" s="1850" t="s">
        <v>2956</v>
      </c>
      <c r="F205" s="1850" t="s">
        <v>2349</v>
      </c>
      <c r="G205" s="1850" t="s">
        <v>28</v>
      </c>
      <c r="H205" s="1850" t="s">
        <v>28</v>
      </c>
      <c r="I205" s="1850" t="s">
        <v>811</v>
      </c>
    </row>
    <row customHeight="1" ht="11.25">
      <c r="A206" s="1850" t="s">
        <v>2250</v>
      </c>
      <c r="B206" s="1850" t="s">
        <v>16</v>
      </c>
      <c r="C206" s="1850" t="s">
        <v>2957</v>
      </c>
      <c r="D206" s="1850" t="s">
        <v>2958</v>
      </c>
      <c r="E206" s="1850" t="s">
        <v>2959</v>
      </c>
      <c r="F206" s="1850" t="s">
        <v>2307</v>
      </c>
      <c r="G206" s="1850" t="s">
        <v>28</v>
      </c>
      <c r="H206" s="1850" t="s">
        <v>28</v>
      </c>
      <c r="I206" s="1850" t="s">
        <v>811</v>
      </c>
    </row>
    <row customHeight="1" ht="11.25">
      <c r="A207" s="1850" t="s">
        <v>2250</v>
      </c>
      <c r="B207" s="1850" t="s">
        <v>16</v>
      </c>
      <c r="C207" s="1850" t="s">
        <v>2960</v>
      </c>
      <c r="D207" s="1850" t="s">
        <v>2961</v>
      </c>
      <c r="E207" s="1850" t="s">
        <v>2962</v>
      </c>
      <c r="F207" s="1850" t="s">
        <v>2590</v>
      </c>
      <c r="G207" s="1850" t="s">
        <v>28</v>
      </c>
      <c r="H207" s="1850" t="s">
        <v>28</v>
      </c>
      <c r="I207" s="1850" t="s">
        <v>811</v>
      </c>
    </row>
    <row customHeight="1" ht="11.25">
      <c r="A208" s="1850" t="s">
        <v>2250</v>
      </c>
      <c r="B208" s="1850" t="s">
        <v>16</v>
      </c>
      <c r="C208" s="1850" t="s">
        <v>2963</v>
      </c>
      <c r="D208" s="1850" t="s">
        <v>2964</v>
      </c>
      <c r="E208" s="1850" t="s">
        <v>2965</v>
      </c>
      <c r="F208" s="1850" t="s">
        <v>2384</v>
      </c>
      <c r="G208" s="1850" t="s">
        <v>28</v>
      </c>
      <c r="H208" s="1850" t="s">
        <v>28</v>
      </c>
      <c r="I208" s="1850" t="s">
        <v>811</v>
      </c>
    </row>
    <row customHeight="1" ht="11.25">
      <c r="A209" s="1850" t="s">
        <v>2250</v>
      </c>
      <c r="B209" s="1850" t="s">
        <v>16</v>
      </c>
      <c r="C209" s="1850" t="s">
        <v>2966</v>
      </c>
      <c r="D209" s="1850" t="s">
        <v>2967</v>
      </c>
      <c r="E209" s="1850" t="s">
        <v>2968</v>
      </c>
      <c r="F209" s="1850" t="s">
        <v>2598</v>
      </c>
      <c r="G209" s="1850" t="s">
        <v>28</v>
      </c>
      <c r="H209" s="1850" t="s">
        <v>28</v>
      </c>
      <c r="I209" s="1850" t="s">
        <v>811</v>
      </c>
    </row>
    <row customHeight="1" ht="11.25">
      <c r="A210" s="1850" t="s">
        <v>2250</v>
      </c>
      <c r="B210" s="1850" t="s">
        <v>16</v>
      </c>
      <c r="C210" s="1850" t="s">
        <v>2969</v>
      </c>
      <c r="D210" s="1850" t="s">
        <v>2970</v>
      </c>
      <c r="E210" s="1850" t="s">
        <v>2971</v>
      </c>
      <c r="F210" s="1850" t="s">
        <v>2281</v>
      </c>
      <c r="G210" s="1850" t="s">
        <v>28</v>
      </c>
      <c r="H210" s="1850" t="s">
        <v>28</v>
      </c>
      <c r="I210" s="1850" t="s">
        <v>811</v>
      </c>
    </row>
    <row customHeight="1" ht="11.25">
      <c r="A211" s="1850" t="s">
        <v>2250</v>
      </c>
      <c r="B211" s="1850" t="s">
        <v>16</v>
      </c>
      <c r="C211" s="1850" t="s">
        <v>2972</v>
      </c>
      <c r="D211" s="1850" t="s">
        <v>2973</v>
      </c>
      <c r="E211" s="1850" t="s">
        <v>2974</v>
      </c>
      <c r="F211" s="1850" t="s">
        <v>2272</v>
      </c>
      <c r="G211" s="1850" t="s">
        <v>28</v>
      </c>
      <c r="H211" s="1850" t="s">
        <v>28</v>
      </c>
      <c r="I211" s="1850" t="s">
        <v>811</v>
      </c>
    </row>
    <row customHeight="1" ht="11.25">
      <c r="A212" s="1850" t="s">
        <v>2250</v>
      </c>
      <c r="B212" s="1850" t="s">
        <v>16</v>
      </c>
      <c r="C212" s="1850" t="s">
        <v>2975</v>
      </c>
      <c r="D212" s="1850" t="s">
        <v>2976</v>
      </c>
      <c r="E212" s="1850" t="s">
        <v>2977</v>
      </c>
      <c r="F212" s="1850" t="s">
        <v>2978</v>
      </c>
      <c r="G212" s="1850" t="s">
        <v>28</v>
      </c>
      <c r="H212" s="1850" t="s">
        <v>28</v>
      </c>
      <c r="I212" s="1850" t="s">
        <v>811</v>
      </c>
    </row>
    <row customHeight="1" ht="11.25">
      <c r="A213" s="1850" t="s">
        <v>2250</v>
      </c>
      <c r="B213" s="1850" t="s">
        <v>16</v>
      </c>
      <c r="C213" s="1850" t="s">
        <v>2979</v>
      </c>
      <c r="D213" s="1850" t="s">
        <v>2980</v>
      </c>
      <c r="E213" s="1850" t="s">
        <v>2981</v>
      </c>
      <c r="F213" s="1850" t="s">
        <v>2982</v>
      </c>
      <c r="G213" s="1850" t="s">
        <v>28</v>
      </c>
      <c r="H213" s="1850" t="s">
        <v>2983</v>
      </c>
      <c r="I213" s="1850" t="s">
        <v>811</v>
      </c>
    </row>
    <row customHeight="1" ht="11.25">
      <c r="A214" s="1850" t="s">
        <v>2250</v>
      </c>
      <c r="B214" s="1850" t="s">
        <v>16</v>
      </c>
      <c r="C214" s="1850" t="s">
        <v>2984</v>
      </c>
      <c r="D214" s="1850" t="s">
        <v>2985</v>
      </c>
      <c r="E214" s="1850" t="s">
        <v>2986</v>
      </c>
      <c r="F214" s="1850" t="s">
        <v>2987</v>
      </c>
      <c r="G214" s="1850" t="s">
        <v>28</v>
      </c>
      <c r="H214" s="1850" t="s">
        <v>28</v>
      </c>
      <c r="I214" s="1850" t="s">
        <v>811</v>
      </c>
    </row>
    <row customHeight="1" ht="11.25">
      <c r="A215" s="1850" t="s">
        <v>2250</v>
      </c>
      <c r="B215" s="1850" t="s">
        <v>16</v>
      </c>
      <c r="C215" s="1850" t="s">
        <v>2988</v>
      </c>
      <c r="D215" s="1850" t="s">
        <v>2989</v>
      </c>
      <c r="E215" s="1850" t="s">
        <v>2990</v>
      </c>
      <c r="F215" s="1850" t="s">
        <v>2991</v>
      </c>
      <c r="G215" s="1850" t="s">
        <v>28</v>
      </c>
      <c r="H215" s="1850" t="s">
        <v>28</v>
      </c>
      <c r="I215" s="1850" t="s">
        <v>811</v>
      </c>
    </row>
    <row customHeight="1" ht="11.25">
      <c r="A216" s="1850" t="s">
        <v>2250</v>
      </c>
      <c r="B216" s="1850" t="s">
        <v>16</v>
      </c>
      <c r="C216" s="1850" t="s">
        <v>2992</v>
      </c>
      <c r="D216" s="1850" t="s">
        <v>2993</v>
      </c>
      <c r="E216" s="1850" t="s">
        <v>2994</v>
      </c>
      <c r="F216" s="1850" t="s">
        <v>2712</v>
      </c>
      <c r="G216" s="1850" t="s">
        <v>2995</v>
      </c>
      <c r="H216" s="1850" t="s">
        <v>28</v>
      </c>
      <c r="I216" s="1850" t="s">
        <v>811</v>
      </c>
    </row>
    <row customHeight="1" ht="11.25">
      <c r="A217" s="1850" t="s">
        <v>2250</v>
      </c>
      <c r="B217" s="1850" t="s">
        <v>16</v>
      </c>
      <c r="C217" s="1850" t="s">
        <v>2996</v>
      </c>
      <c r="D217" s="1850" t="s">
        <v>2997</v>
      </c>
      <c r="E217" s="1850" t="s">
        <v>2998</v>
      </c>
      <c r="F217" s="1850" t="s">
        <v>2712</v>
      </c>
      <c r="G217" s="1850" t="s">
        <v>2999</v>
      </c>
      <c r="H217" s="1850" t="s">
        <v>28</v>
      </c>
      <c r="I217" s="1850" t="s">
        <v>811</v>
      </c>
    </row>
    <row customHeight="1" ht="11.25">
      <c r="A218" s="1850" t="s">
        <v>2250</v>
      </c>
      <c r="B218" s="1850" t="s">
        <v>16</v>
      </c>
      <c r="C218" s="1850" t="s">
        <v>3000</v>
      </c>
      <c r="D218" s="1850" t="s">
        <v>3001</v>
      </c>
      <c r="E218" s="1850" t="s">
        <v>3002</v>
      </c>
      <c r="F218" s="1850" t="s">
        <v>2712</v>
      </c>
      <c r="G218" s="1850" t="s">
        <v>3003</v>
      </c>
      <c r="H218" s="1850" t="s">
        <v>28</v>
      </c>
      <c r="I218" s="1850" t="s">
        <v>811</v>
      </c>
    </row>
    <row customHeight="1" ht="11.25">
      <c r="A219" s="1850" t="s">
        <v>2250</v>
      </c>
      <c r="B219" s="1850" t="s">
        <v>16</v>
      </c>
      <c r="C219" s="1850" t="s">
        <v>3004</v>
      </c>
      <c r="D219" s="1850" t="s">
        <v>3005</v>
      </c>
      <c r="E219" s="1850" t="s">
        <v>3006</v>
      </c>
      <c r="F219" s="1850" t="s">
        <v>2712</v>
      </c>
      <c r="G219" s="1850" t="s">
        <v>3007</v>
      </c>
      <c r="H219" s="1850" t="s">
        <v>28</v>
      </c>
      <c r="I219" s="1850" t="s">
        <v>811</v>
      </c>
    </row>
    <row customHeight="1" ht="11.25">
      <c r="A220" s="1850" t="s">
        <v>2250</v>
      </c>
      <c r="B220" s="1850" t="s">
        <v>16</v>
      </c>
      <c r="C220" s="1850" t="s">
        <v>3008</v>
      </c>
      <c r="D220" s="1850" t="s">
        <v>3009</v>
      </c>
      <c r="E220" s="1850" t="s">
        <v>3010</v>
      </c>
      <c r="F220" s="1850" t="s">
        <v>2712</v>
      </c>
      <c r="G220" s="1850" t="s">
        <v>28</v>
      </c>
      <c r="H220" s="1850" t="s">
        <v>28</v>
      </c>
      <c r="I220" s="1850" t="s">
        <v>811</v>
      </c>
    </row>
    <row customHeight="1" ht="11.25">
      <c r="A221" s="1850" t="s">
        <v>2250</v>
      </c>
      <c r="B221" s="1850" t="s">
        <v>16</v>
      </c>
      <c r="C221" s="1850" t="s">
        <v>3011</v>
      </c>
      <c r="D221" s="1850" t="s">
        <v>3012</v>
      </c>
      <c r="E221" s="1850" t="s">
        <v>3013</v>
      </c>
      <c r="F221" s="1850" t="s">
        <v>2991</v>
      </c>
      <c r="G221" s="1850" t="s">
        <v>28</v>
      </c>
      <c r="H221" s="1850" t="s">
        <v>28</v>
      </c>
      <c r="I221" s="1850" t="s">
        <v>811</v>
      </c>
    </row>
    <row customHeight="1" ht="11.25">
      <c r="A222" s="1850" t="s">
        <v>2250</v>
      </c>
      <c r="B222" s="1850" t="s">
        <v>16</v>
      </c>
      <c r="C222" s="1850" t="s">
        <v>3014</v>
      </c>
      <c r="D222" s="1850" t="s">
        <v>3015</v>
      </c>
      <c r="E222" s="1850" t="s">
        <v>3016</v>
      </c>
      <c r="F222" s="1850" t="s">
        <v>2991</v>
      </c>
      <c r="G222" s="1850" t="s">
        <v>28</v>
      </c>
      <c r="H222" s="1850" t="s">
        <v>28</v>
      </c>
      <c r="I222" s="1850" t="s">
        <v>811</v>
      </c>
    </row>
    <row customHeight="1" ht="11.25">
      <c r="A223" s="1850" t="s">
        <v>2250</v>
      </c>
      <c r="B223" s="1850" t="s">
        <v>16</v>
      </c>
      <c r="C223" s="1850" t="s">
        <v>3017</v>
      </c>
      <c r="D223" s="1850" t="s">
        <v>3018</v>
      </c>
      <c r="E223" s="1850" t="s">
        <v>3019</v>
      </c>
      <c r="F223" s="1850" t="s">
        <v>2991</v>
      </c>
      <c r="G223" s="1850" t="s">
        <v>28</v>
      </c>
      <c r="H223" s="1850" t="s">
        <v>28</v>
      </c>
      <c r="I223" s="1850" t="s">
        <v>811</v>
      </c>
    </row>
    <row customHeight="1" ht="11.25">
      <c r="A224" s="1850" t="s">
        <v>2250</v>
      </c>
      <c r="B224" s="1850" t="s">
        <v>16</v>
      </c>
      <c r="C224" s="1850" t="s">
        <v>3020</v>
      </c>
      <c r="D224" s="1850" t="s">
        <v>3021</v>
      </c>
      <c r="E224" s="1850" t="s">
        <v>3022</v>
      </c>
      <c r="F224" s="1850" t="s">
        <v>2712</v>
      </c>
      <c r="G224" s="1850" t="s">
        <v>28</v>
      </c>
      <c r="H224" s="1850" t="s">
        <v>28</v>
      </c>
      <c r="I224" s="1850" t="s">
        <v>811</v>
      </c>
    </row>
    <row customHeight="1" ht="11.25">
      <c r="A225" s="1850" t="s">
        <v>2250</v>
      </c>
      <c r="B225" s="1850" t="s">
        <v>16</v>
      </c>
      <c r="C225" s="1850" t="s">
        <v>3023</v>
      </c>
      <c r="D225" s="1850" t="s">
        <v>3024</v>
      </c>
      <c r="E225" s="1850" t="s">
        <v>3025</v>
      </c>
      <c r="F225" s="1850" t="s">
        <v>2371</v>
      </c>
      <c r="G225" s="1850" t="s">
        <v>28</v>
      </c>
      <c r="H225" s="1850" t="s">
        <v>28</v>
      </c>
      <c r="I225" s="1850" t="s">
        <v>811</v>
      </c>
    </row>
    <row customHeight="1" ht="11.25">
      <c r="A226" s="1850" t="s">
        <v>2250</v>
      </c>
      <c r="B226" s="1850" t="s">
        <v>16</v>
      </c>
      <c r="C226" s="1850" t="s">
        <v>3026</v>
      </c>
      <c r="D226" s="1850" t="s">
        <v>3027</v>
      </c>
      <c r="E226" s="1850" t="s">
        <v>3028</v>
      </c>
      <c r="F226" s="1850" t="s">
        <v>2254</v>
      </c>
      <c r="G226" s="1850" t="s">
        <v>3029</v>
      </c>
      <c r="H226" s="1850" t="s">
        <v>28</v>
      </c>
      <c r="I226" s="1850" t="s">
        <v>811</v>
      </c>
    </row>
    <row customHeight="1" ht="11.25">
      <c r="A227" s="1850" t="s">
        <v>2250</v>
      </c>
      <c r="B227" s="1850" t="s">
        <v>16</v>
      </c>
      <c r="C227" s="1850" t="s">
        <v>3030</v>
      </c>
      <c r="D227" s="1850" t="s">
        <v>3031</v>
      </c>
      <c r="E227" s="1850" t="s">
        <v>3032</v>
      </c>
      <c r="F227" s="1850" t="s">
        <v>2254</v>
      </c>
      <c r="G227" s="1850" t="s">
        <v>28</v>
      </c>
      <c r="H227" s="1850" t="s">
        <v>28</v>
      </c>
      <c r="I227" s="1850" t="s">
        <v>811</v>
      </c>
    </row>
    <row customHeight="1" ht="11.25">
      <c r="A228" s="1850" t="s">
        <v>2250</v>
      </c>
      <c r="B228" s="1850" t="s">
        <v>16</v>
      </c>
      <c r="C228" s="1850" t="s">
        <v>3033</v>
      </c>
      <c r="D228" s="1850" t="s">
        <v>3034</v>
      </c>
      <c r="E228" s="1850" t="s">
        <v>3035</v>
      </c>
      <c r="F228" s="1850" t="s">
        <v>2598</v>
      </c>
      <c r="G228" s="1850" t="s">
        <v>28</v>
      </c>
      <c r="H228" s="1850" t="s">
        <v>3036</v>
      </c>
      <c r="I228" s="1850" t="s">
        <v>811</v>
      </c>
    </row>
    <row customHeight="1" ht="11.25">
      <c r="A229" s="1850" t="s">
        <v>2250</v>
      </c>
      <c r="B229" s="1850" t="s">
        <v>16</v>
      </c>
      <c r="C229" s="1850" t="s">
        <v>3037</v>
      </c>
      <c r="D229" s="1850" t="s">
        <v>3038</v>
      </c>
      <c r="E229" s="1850" t="s">
        <v>3039</v>
      </c>
      <c r="F229" s="1850" t="s">
        <v>2268</v>
      </c>
      <c r="G229" s="1850" t="s">
        <v>3040</v>
      </c>
      <c r="H229" s="1850" t="s">
        <v>28</v>
      </c>
      <c r="I229" s="1850" t="s">
        <v>811</v>
      </c>
    </row>
    <row customHeight="1" ht="11.25">
      <c r="A230" s="1850" t="s">
        <v>2250</v>
      </c>
      <c r="B230" s="1850" t="s">
        <v>16</v>
      </c>
      <c r="C230" s="1850" t="s">
        <v>3041</v>
      </c>
      <c r="D230" s="1850" t="s">
        <v>3042</v>
      </c>
      <c r="E230" s="1850" t="s">
        <v>3043</v>
      </c>
      <c r="F230" s="1850" t="s">
        <v>2598</v>
      </c>
      <c r="G230" s="1850" t="s">
        <v>28</v>
      </c>
      <c r="H230" s="1850" t="s">
        <v>28</v>
      </c>
      <c r="I230" s="1850" t="s">
        <v>811</v>
      </c>
    </row>
    <row customHeight="1" ht="11.25">
      <c r="A231" s="1850" t="s">
        <v>2250</v>
      </c>
      <c r="B231" s="1850" t="s">
        <v>16</v>
      </c>
      <c r="C231" s="1850" t="s">
        <v>3044</v>
      </c>
      <c r="D231" s="1850" t="s">
        <v>3045</v>
      </c>
      <c r="E231" s="1850" t="s">
        <v>3046</v>
      </c>
      <c r="F231" s="1850" t="s">
        <v>2307</v>
      </c>
      <c r="G231" s="1850" t="s">
        <v>3047</v>
      </c>
      <c r="H231" s="1850" t="s">
        <v>28</v>
      </c>
      <c r="I231" s="1850" t="s">
        <v>811</v>
      </c>
    </row>
    <row customHeight="1" ht="11.25">
      <c r="A232" s="1850" t="s">
        <v>2250</v>
      </c>
      <c r="B232" s="1850" t="s">
        <v>16</v>
      </c>
      <c r="C232" s="1850" t="s">
        <v>3048</v>
      </c>
      <c r="D232" s="1850" t="s">
        <v>3049</v>
      </c>
      <c r="E232" s="1850" t="s">
        <v>3050</v>
      </c>
      <c r="F232" s="1850" t="s">
        <v>2371</v>
      </c>
      <c r="G232" s="1850" t="s">
        <v>3051</v>
      </c>
      <c r="H232" s="1850" t="s">
        <v>28</v>
      </c>
      <c r="I232" s="1850" t="s">
        <v>811</v>
      </c>
    </row>
    <row customHeight="1" ht="11.25">
      <c r="A233" s="1850" t="s">
        <v>2250</v>
      </c>
      <c r="B233" s="1850" t="s">
        <v>16</v>
      </c>
      <c r="C233" s="1850" t="s">
        <v>3052</v>
      </c>
      <c r="D233" s="1850" t="s">
        <v>3053</v>
      </c>
      <c r="E233" s="1850" t="s">
        <v>3054</v>
      </c>
      <c r="F233" s="1850" t="s">
        <v>3055</v>
      </c>
      <c r="G233" s="1850" t="s">
        <v>28</v>
      </c>
      <c r="H233" s="1850" t="s">
        <v>28</v>
      </c>
      <c r="I233" s="1850" t="s">
        <v>811</v>
      </c>
    </row>
    <row customHeight="1" ht="11.25">
      <c r="A234" s="1850" t="s">
        <v>2250</v>
      </c>
      <c r="B234" s="1850" t="s">
        <v>16</v>
      </c>
      <c r="C234" s="1850" t="s">
        <v>3056</v>
      </c>
      <c r="D234" s="1850" t="s">
        <v>3057</v>
      </c>
      <c r="E234" s="1850" t="s">
        <v>3058</v>
      </c>
      <c r="F234" s="1850" t="s">
        <v>2353</v>
      </c>
      <c r="G234" s="1850" t="s">
        <v>3059</v>
      </c>
      <c r="H234" s="1850" t="s">
        <v>28</v>
      </c>
      <c r="I234" s="1850" t="s">
        <v>811</v>
      </c>
    </row>
    <row customHeight="1" ht="11.25">
      <c r="A235" s="1850" t="s">
        <v>2250</v>
      </c>
      <c r="B235" s="1850" t="s">
        <v>16</v>
      </c>
      <c r="C235" s="1850" t="s">
        <v>3060</v>
      </c>
      <c r="D235" s="1850" t="s">
        <v>3061</v>
      </c>
      <c r="E235" s="1850" t="s">
        <v>3062</v>
      </c>
      <c r="F235" s="1850" t="s">
        <v>2272</v>
      </c>
      <c r="G235" s="1850" t="s">
        <v>28</v>
      </c>
      <c r="H235" s="1850" t="s">
        <v>3063</v>
      </c>
      <c r="I235" s="1850" t="s">
        <v>811</v>
      </c>
    </row>
    <row customHeight="1" ht="11.25">
      <c r="A236" s="1850" t="s">
        <v>2250</v>
      </c>
      <c r="B236" s="1850" t="s">
        <v>16</v>
      </c>
      <c r="C236" s="1850" t="s">
        <v>3064</v>
      </c>
      <c r="D236" s="1850" t="s">
        <v>3065</v>
      </c>
      <c r="E236" s="1850" t="s">
        <v>3066</v>
      </c>
      <c r="F236" s="1850" t="s">
        <v>2281</v>
      </c>
      <c r="G236" s="1850" t="s">
        <v>28</v>
      </c>
      <c r="H236" s="1850" t="s">
        <v>28</v>
      </c>
      <c r="I236" s="1850" t="s">
        <v>811</v>
      </c>
    </row>
    <row customHeight="1" ht="11.25">
      <c r="A237" s="1850" t="s">
        <v>2250</v>
      </c>
      <c r="B237" s="1850" t="s">
        <v>16</v>
      </c>
      <c r="C237" s="1850" t="s">
        <v>3067</v>
      </c>
      <c r="D237" s="1850" t="s">
        <v>3068</v>
      </c>
      <c r="E237" s="1850" t="s">
        <v>3069</v>
      </c>
      <c r="F237" s="1850" t="s">
        <v>2376</v>
      </c>
      <c r="G237" s="1850" t="s">
        <v>28</v>
      </c>
      <c r="H237" s="1850" t="s">
        <v>28</v>
      </c>
      <c r="I237" s="1850" t="s">
        <v>811</v>
      </c>
    </row>
    <row customHeight="1" ht="11.25">
      <c r="A238" s="1850" t="s">
        <v>2250</v>
      </c>
      <c r="B238" s="1850" t="s">
        <v>16</v>
      </c>
      <c r="C238" s="1850" t="s">
        <v>3070</v>
      </c>
      <c r="D238" s="1850" t="s">
        <v>3071</v>
      </c>
      <c r="E238" s="1850" t="s">
        <v>3072</v>
      </c>
      <c r="F238" s="1850" t="s">
        <v>2376</v>
      </c>
      <c r="G238" s="1850" t="s">
        <v>3073</v>
      </c>
      <c r="H238" s="1850" t="s">
        <v>28</v>
      </c>
      <c r="I238" s="1850" t="s">
        <v>811</v>
      </c>
    </row>
    <row customHeight="1" ht="11.25">
      <c r="A239" s="1850" t="s">
        <v>2250</v>
      </c>
      <c r="B239" s="1850" t="s">
        <v>16</v>
      </c>
      <c r="C239" s="1850" t="s">
        <v>3074</v>
      </c>
      <c r="D239" s="1850" t="s">
        <v>3075</v>
      </c>
      <c r="E239" s="1850" t="s">
        <v>3076</v>
      </c>
      <c r="F239" s="1850" t="s">
        <v>2750</v>
      </c>
      <c r="G239" s="1850" t="s">
        <v>3077</v>
      </c>
      <c r="H239" s="1850" t="s">
        <v>28</v>
      </c>
      <c r="I239" s="1850" t="s">
        <v>811</v>
      </c>
    </row>
    <row customHeight="1" ht="11.25">
      <c r="A240" s="1850" t="s">
        <v>2250</v>
      </c>
      <c r="B240" s="1850" t="s">
        <v>16</v>
      </c>
      <c r="C240" s="1850" t="s">
        <v>3078</v>
      </c>
      <c r="D240" s="1850" t="s">
        <v>3079</v>
      </c>
      <c r="E240" s="1850" t="s">
        <v>3080</v>
      </c>
      <c r="F240" s="1850" t="s">
        <v>2712</v>
      </c>
      <c r="G240" s="1850" t="s">
        <v>28</v>
      </c>
      <c r="H240" s="1850" t="s">
        <v>28</v>
      </c>
      <c r="I240" s="1850" t="s">
        <v>811</v>
      </c>
    </row>
    <row customHeight="1" ht="11.25">
      <c r="A241" s="1850" t="s">
        <v>2250</v>
      </c>
      <c r="B241" s="1850" t="s">
        <v>16</v>
      </c>
      <c r="C241" s="1850" t="s">
        <v>3081</v>
      </c>
      <c r="D241" s="1850" t="s">
        <v>3082</v>
      </c>
      <c r="E241" s="1850" t="s">
        <v>3083</v>
      </c>
      <c r="F241" s="1850" t="s">
        <v>2376</v>
      </c>
      <c r="G241" s="1850" t="s">
        <v>28</v>
      </c>
      <c r="H241" s="1850" t="s">
        <v>28</v>
      </c>
      <c r="I241" s="1850" t="s">
        <v>811</v>
      </c>
    </row>
    <row customHeight="1" ht="11.25">
      <c r="A242" s="1850" t="s">
        <v>2250</v>
      </c>
      <c r="B242" s="1850" t="s">
        <v>16</v>
      </c>
      <c r="C242" s="1850" t="s">
        <v>3084</v>
      </c>
      <c r="D242" s="1850" t="s">
        <v>3085</v>
      </c>
      <c r="E242" s="1850" t="s">
        <v>3086</v>
      </c>
      <c r="F242" s="1850" t="s">
        <v>2281</v>
      </c>
      <c r="G242" s="1850" t="s">
        <v>3087</v>
      </c>
      <c r="H242" s="1850" t="s">
        <v>28</v>
      </c>
      <c r="I242" s="1850" t="s">
        <v>811</v>
      </c>
    </row>
    <row customHeight="1" ht="11.25">
      <c r="A243" s="1850" t="s">
        <v>2250</v>
      </c>
      <c r="B243" s="1850" t="s">
        <v>16</v>
      </c>
      <c r="C243" s="1850" t="s">
        <v>3088</v>
      </c>
      <c r="D243" s="1850" t="s">
        <v>3089</v>
      </c>
      <c r="E243" s="1850" t="s">
        <v>3090</v>
      </c>
      <c r="F243" s="1850" t="s">
        <v>2598</v>
      </c>
      <c r="G243" s="1850" t="s">
        <v>3091</v>
      </c>
      <c r="H243" s="1850" t="s">
        <v>28</v>
      </c>
      <c r="I243" s="1850" t="s">
        <v>811</v>
      </c>
    </row>
    <row customHeight="1" ht="11.25">
      <c r="A244" s="1850" t="s">
        <v>2250</v>
      </c>
      <c r="B244" s="1850" t="s">
        <v>16</v>
      </c>
      <c r="C244" s="1850" t="s">
        <v>3092</v>
      </c>
      <c r="D244" s="1850" t="s">
        <v>3093</v>
      </c>
      <c r="E244" s="1850" t="s">
        <v>3094</v>
      </c>
      <c r="F244" s="1850" t="s">
        <v>2598</v>
      </c>
      <c r="G244" s="1850" t="s">
        <v>3095</v>
      </c>
      <c r="H244" s="1850" t="s">
        <v>28</v>
      </c>
      <c r="I244" s="1850" t="s">
        <v>811</v>
      </c>
    </row>
    <row customHeight="1" ht="11.25">
      <c r="A245" s="1850" t="s">
        <v>2250</v>
      </c>
      <c r="B245" s="1850" t="s">
        <v>16</v>
      </c>
      <c r="C245" s="1850" t="s">
        <v>3096</v>
      </c>
      <c r="D245" s="1850" t="s">
        <v>3097</v>
      </c>
      <c r="E245" s="1850" t="s">
        <v>3098</v>
      </c>
      <c r="F245" s="1850" t="s">
        <v>2590</v>
      </c>
      <c r="G245" s="1850" t="s">
        <v>28</v>
      </c>
      <c r="H245" s="1850" t="s">
        <v>3099</v>
      </c>
      <c r="I245" s="1850" t="s">
        <v>811</v>
      </c>
    </row>
    <row customHeight="1" ht="11.25">
      <c r="A246" s="1850" t="s">
        <v>2250</v>
      </c>
      <c r="B246" s="1850" t="s">
        <v>16</v>
      </c>
      <c r="C246" s="1850" t="s">
        <v>3100</v>
      </c>
      <c r="D246" s="1850" t="s">
        <v>3101</v>
      </c>
      <c r="E246" s="1850" t="s">
        <v>3102</v>
      </c>
      <c r="F246" s="1850" t="s">
        <v>2712</v>
      </c>
      <c r="G246" s="1850" t="s">
        <v>3103</v>
      </c>
      <c r="H246" s="1850" t="s">
        <v>28</v>
      </c>
      <c r="I246" s="1850" t="s">
        <v>811</v>
      </c>
    </row>
    <row customHeight="1" ht="11.25">
      <c r="A247" s="1850" t="s">
        <v>2250</v>
      </c>
      <c r="B247" s="1850" t="s">
        <v>16</v>
      </c>
      <c r="C247" s="1850" t="s">
        <v>3104</v>
      </c>
      <c r="D247" s="1850" t="s">
        <v>3105</v>
      </c>
      <c r="E247" s="1850" t="s">
        <v>3106</v>
      </c>
      <c r="F247" s="1850" t="s">
        <v>2268</v>
      </c>
      <c r="G247" s="1850" t="s">
        <v>3107</v>
      </c>
      <c r="H247" s="1850" t="s">
        <v>28</v>
      </c>
      <c r="I247" s="1850" t="s">
        <v>811</v>
      </c>
    </row>
    <row customHeight="1" ht="11.25">
      <c r="A248" s="1850" t="s">
        <v>2250</v>
      </c>
      <c r="B248" s="1850" t="s">
        <v>16</v>
      </c>
      <c r="C248" s="1850" t="s">
        <v>3108</v>
      </c>
      <c r="D248" s="1850" t="s">
        <v>3109</v>
      </c>
      <c r="E248" s="1850" t="s">
        <v>3110</v>
      </c>
      <c r="F248" s="1850" t="s">
        <v>2281</v>
      </c>
      <c r="G248" s="1850" t="s">
        <v>28</v>
      </c>
      <c r="H248" s="1850" t="s">
        <v>28</v>
      </c>
      <c r="I248" s="1850" t="s">
        <v>811</v>
      </c>
    </row>
    <row customHeight="1" ht="11.25">
      <c r="A249" s="1850" t="s">
        <v>2250</v>
      </c>
      <c r="B249" s="1850" t="s">
        <v>16</v>
      </c>
      <c r="C249" s="1850" t="s">
        <v>3111</v>
      </c>
      <c r="D249" s="1850" t="s">
        <v>3112</v>
      </c>
      <c r="E249" s="1850" t="s">
        <v>3113</v>
      </c>
      <c r="F249" s="1850" t="s">
        <v>2371</v>
      </c>
      <c r="G249" s="1850" t="s">
        <v>28</v>
      </c>
      <c r="H249" s="1850" t="s">
        <v>28</v>
      </c>
      <c r="I249" s="1850" t="s">
        <v>811</v>
      </c>
    </row>
    <row customHeight="1" ht="11.25">
      <c r="A250" s="1850" t="s">
        <v>2250</v>
      </c>
      <c r="B250" s="1850" t="s">
        <v>16</v>
      </c>
      <c r="C250" s="1850" t="s">
        <v>3114</v>
      </c>
      <c r="D250" s="1850" t="s">
        <v>3115</v>
      </c>
      <c r="E250" s="1850" t="s">
        <v>3116</v>
      </c>
      <c r="F250" s="1850" t="s">
        <v>3117</v>
      </c>
      <c r="G250" s="1850" t="s">
        <v>28</v>
      </c>
      <c r="H250" s="1850" t="s">
        <v>28</v>
      </c>
      <c r="I250" s="1850" t="s">
        <v>811</v>
      </c>
    </row>
    <row customHeight="1" ht="11.25">
      <c r="A251" s="1850" t="s">
        <v>2250</v>
      </c>
      <c r="B251" s="1850" t="s">
        <v>16</v>
      </c>
      <c r="C251" s="1850" t="s">
        <v>3118</v>
      </c>
      <c r="D251" s="1850" t="s">
        <v>3119</v>
      </c>
      <c r="E251" s="1850" t="s">
        <v>3120</v>
      </c>
      <c r="F251" s="1850" t="s">
        <v>2307</v>
      </c>
      <c r="G251" s="1850" t="s">
        <v>3121</v>
      </c>
      <c r="H251" s="1850" t="s">
        <v>28</v>
      </c>
      <c r="I251" s="1850" t="s">
        <v>811</v>
      </c>
    </row>
    <row customHeight="1" ht="11.25">
      <c r="A252" s="1850" t="s">
        <v>2250</v>
      </c>
      <c r="B252" s="1850" t="s">
        <v>16</v>
      </c>
      <c r="C252" s="1850" t="s">
        <v>3122</v>
      </c>
      <c r="D252" s="1850" t="s">
        <v>3123</v>
      </c>
      <c r="E252" s="1850" t="s">
        <v>3124</v>
      </c>
      <c r="F252" s="1850" t="s">
        <v>2268</v>
      </c>
      <c r="G252" s="1850" t="s">
        <v>3125</v>
      </c>
      <c r="H252" s="1850" t="s">
        <v>28</v>
      </c>
      <c r="I252" s="1850" t="s">
        <v>811</v>
      </c>
    </row>
    <row customHeight="1" ht="11.25">
      <c r="A253" s="1850" t="s">
        <v>2250</v>
      </c>
      <c r="B253" s="1850" t="s">
        <v>16</v>
      </c>
      <c r="C253" s="1850" t="s">
        <v>3126</v>
      </c>
      <c r="D253" s="1850" t="s">
        <v>3127</v>
      </c>
      <c r="E253" s="1850" t="s">
        <v>3128</v>
      </c>
      <c r="F253" s="1850" t="s">
        <v>2598</v>
      </c>
      <c r="G253" s="1850" t="s">
        <v>3129</v>
      </c>
      <c r="H253" s="1850" t="s">
        <v>28</v>
      </c>
      <c r="I253" s="1850" t="s">
        <v>811</v>
      </c>
    </row>
    <row customHeight="1" ht="11.25">
      <c r="A254" s="1850" t="s">
        <v>2250</v>
      </c>
      <c r="B254" s="1850" t="s">
        <v>16</v>
      </c>
      <c r="C254" s="1850" t="s">
        <v>3130</v>
      </c>
      <c r="D254" s="1850" t="s">
        <v>3131</v>
      </c>
      <c r="E254" s="1850" t="s">
        <v>3132</v>
      </c>
      <c r="F254" s="1850" t="s">
        <v>2307</v>
      </c>
      <c r="G254" s="1850" t="s">
        <v>3133</v>
      </c>
      <c r="H254" s="1850" t="s">
        <v>28</v>
      </c>
      <c r="I254" s="1850" t="s">
        <v>811</v>
      </c>
    </row>
    <row customHeight="1" ht="11.25">
      <c r="A255" s="1850" t="s">
        <v>2250</v>
      </c>
      <c r="B255" s="1850" t="s">
        <v>16</v>
      </c>
      <c r="C255" s="1850" t="s">
        <v>3134</v>
      </c>
      <c r="D255" s="1850" t="s">
        <v>3135</v>
      </c>
      <c r="E255" s="1850" t="s">
        <v>3136</v>
      </c>
      <c r="F255" s="1850" t="s">
        <v>2281</v>
      </c>
      <c r="G255" s="1850" t="s">
        <v>3137</v>
      </c>
      <c r="H255" s="1850" t="s">
        <v>28</v>
      </c>
      <c r="I255" s="1850" t="s">
        <v>811</v>
      </c>
    </row>
    <row customHeight="1" ht="11.25">
      <c r="A256" s="1850" t="s">
        <v>2250</v>
      </c>
      <c r="B256" s="1850" t="s">
        <v>16</v>
      </c>
      <c r="C256" s="1850" t="s">
        <v>3138</v>
      </c>
      <c r="D256" s="1850" t="s">
        <v>3139</v>
      </c>
      <c r="E256" s="1850" t="s">
        <v>3140</v>
      </c>
      <c r="F256" s="1850" t="s">
        <v>2281</v>
      </c>
      <c r="G256" s="1850" t="s">
        <v>3091</v>
      </c>
      <c r="H256" s="1850" t="s">
        <v>28</v>
      </c>
      <c r="I256" s="1850" t="s">
        <v>811</v>
      </c>
    </row>
    <row customHeight="1" ht="11.25">
      <c r="A257" s="1850" t="s">
        <v>2250</v>
      </c>
      <c r="B257" s="1850" t="s">
        <v>16</v>
      </c>
      <c r="C257" s="1850" t="s">
        <v>3141</v>
      </c>
      <c r="D257" s="1850" t="s">
        <v>3142</v>
      </c>
      <c r="E257" s="1850" t="s">
        <v>3143</v>
      </c>
      <c r="F257" s="1850" t="s">
        <v>2281</v>
      </c>
      <c r="G257" s="1850" t="s">
        <v>3144</v>
      </c>
      <c r="H257" s="1850" t="s">
        <v>3145</v>
      </c>
      <c r="I257" s="1850" t="s">
        <v>811</v>
      </c>
    </row>
    <row customHeight="1" ht="11.25">
      <c r="A258" s="1850" t="s">
        <v>2250</v>
      </c>
      <c r="B258" s="1850" t="s">
        <v>16</v>
      </c>
      <c r="C258" s="1850" t="s">
        <v>3146</v>
      </c>
      <c r="D258" s="1850" t="s">
        <v>3147</v>
      </c>
      <c r="E258" s="1850" t="s">
        <v>3148</v>
      </c>
      <c r="F258" s="1850" t="s">
        <v>2307</v>
      </c>
      <c r="G258" s="1850" t="s">
        <v>28</v>
      </c>
      <c r="H258" s="1850" t="s">
        <v>28</v>
      </c>
      <c r="I258" s="1850" t="s">
        <v>811</v>
      </c>
    </row>
    <row customHeight="1" ht="11.25">
      <c r="A259" s="1850" t="s">
        <v>2250</v>
      </c>
      <c r="B259" s="1850" t="s">
        <v>16</v>
      </c>
      <c r="C259" s="1850" t="s">
        <v>3149</v>
      </c>
      <c r="D259" s="1850" t="s">
        <v>3150</v>
      </c>
      <c r="E259" s="1850" t="s">
        <v>3151</v>
      </c>
      <c r="F259" s="1850" t="s">
        <v>2376</v>
      </c>
      <c r="G259" s="1850" t="s">
        <v>3152</v>
      </c>
      <c r="H259" s="1850" t="s">
        <v>28</v>
      </c>
      <c r="I259" s="1850" t="s">
        <v>811</v>
      </c>
    </row>
    <row customHeight="1" ht="11.25">
      <c r="A260" s="1850" t="s">
        <v>2250</v>
      </c>
      <c r="B260" s="1850" t="s">
        <v>16</v>
      </c>
      <c r="C260" s="1850" t="s">
        <v>3153</v>
      </c>
      <c r="D260" s="1850" t="s">
        <v>3154</v>
      </c>
      <c r="E260" s="1850" t="s">
        <v>3155</v>
      </c>
      <c r="F260" s="1850" t="s">
        <v>2376</v>
      </c>
      <c r="G260" s="1850" t="s">
        <v>3156</v>
      </c>
      <c r="H260" s="1850" t="s">
        <v>3157</v>
      </c>
      <c r="I260" s="1850" t="s">
        <v>811</v>
      </c>
    </row>
    <row customHeight="1" ht="11.25">
      <c r="A261" s="1850" t="s">
        <v>2250</v>
      </c>
      <c r="B261" s="1850" t="s">
        <v>16</v>
      </c>
      <c r="C261" s="1850" t="s">
        <v>3158</v>
      </c>
      <c r="D261" s="1850" t="s">
        <v>3159</v>
      </c>
      <c r="E261" s="1850" t="s">
        <v>3160</v>
      </c>
      <c r="F261" s="1850" t="s">
        <v>2712</v>
      </c>
      <c r="G261" s="1850" t="s">
        <v>3161</v>
      </c>
      <c r="H261" s="1850" t="s">
        <v>28</v>
      </c>
      <c r="I261" s="1850" t="s">
        <v>811</v>
      </c>
    </row>
    <row customHeight="1" ht="11.25">
      <c r="A262" s="1850" t="s">
        <v>2250</v>
      </c>
      <c r="B262" s="1850" t="s">
        <v>16</v>
      </c>
      <c r="C262" s="1850" t="s">
        <v>3162</v>
      </c>
      <c r="D262" s="1850" t="s">
        <v>3163</v>
      </c>
      <c r="E262" s="1850" t="s">
        <v>3164</v>
      </c>
      <c r="F262" s="1850" t="s">
        <v>2272</v>
      </c>
      <c r="G262" s="1850" t="s">
        <v>3165</v>
      </c>
      <c r="H262" s="1850" t="s">
        <v>28</v>
      </c>
      <c r="I262" s="1850" t="s">
        <v>811</v>
      </c>
    </row>
    <row customHeight="1" ht="11.25">
      <c r="A263" s="1850" t="s">
        <v>2250</v>
      </c>
      <c r="B263" s="1850" t="s">
        <v>16</v>
      </c>
      <c r="C263" s="1850" t="s">
        <v>3166</v>
      </c>
      <c r="D263" s="1850" t="s">
        <v>3167</v>
      </c>
      <c r="E263" s="1850" t="s">
        <v>3168</v>
      </c>
      <c r="F263" s="1850" t="s">
        <v>2598</v>
      </c>
      <c r="G263" s="1850" t="s">
        <v>28</v>
      </c>
      <c r="H263" s="1850" t="s">
        <v>28</v>
      </c>
      <c r="I263" s="1850" t="s">
        <v>811</v>
      </c>
    </row>
    <row customHeight="1" ht="11.25">
      <c r="A264" s="1850" t="s">
        <v>2250</v>
      </c>
      <c r="B264" s="1850" t="s">
        <v>16</v>
      </c>
      <c r="C264" s="1850" t="s">
        <v>3169</v>
      </c>
      <c r="D264" s="1850" t="s">
        <v>3170</v>
      </c>
      <c r="E264" s="1850" t="s">
        <v>3171</v>
      </c>
      <c r="F264" s="1850" t="s">
        <v>2419</v>
      </c>
      <c r="G264" s="1850" t="s">
        <v>3172</v>
      </c>
      <c r="H264" s="1850" t="s">
        <v>28</v>
      </c>
      <c r="I264" s="1850" t="s">
        <v>811</v>
      </c>
    </row>
    <row customHeight="1" ht="11.25">
      <c r="A265" s="1850" t="s">
        <v>2250</v>
      </c>
      <c r="B265" s="1850" t="s">
        <v>16</v>
      </c>
      <c r="C265" s="1850" t="s">
        <v>3173</v>
      </c>
      <c r="D265" s="1850" t="s">
        <v>3174</v>
      </c>
      <c r="E265" s="1850" t="s">
        <v>3175</v>
      </c>
      <c r="F265" s="1850" t="s">
        <v>3176</v>
      </c>
      <c r="G265" s="1850" t="s">
        <v>3177</v>
      </c>
      <c r="H265" s="1850" t="s">
        <v>3178</v>
      </c>
      <c r="I265" s="1850" t="s">
        <v>811</v>
      </c>
    </row>
    <row customHeight="1" ht="11.25">
      <c r="A266" s="1850" t="s">
        <v>2250</v>
      </c>
      <c r="B266" s="1850" t="s">
        <v>16</v>
      </c>
      <c r="C266" s="1850" t="s">
        <v>3179</v>
      </c>
      <c r="D266" s="1850" t="s">
        <v>3180</v>
      </c>
      <c r="E266" s="1850" t="s">
        <v>3181</v>
      </c>
      <c r="F266" s="1850" t="s">
        <v>2344</v>
      </c>
      <c r="G266" s="1850" t="s">
        <v>28</v>
      </c>
      <c r="H266" s="1850" t="s">
        <v>3182</v>
      </c>
      <c r="I266" s="1850" t="s">
        <v>811</v>
      </c>
    </row>
    <row customHeight="1" ht="11.25">
      <c r="A267" s="1850" t="s">
        <v>2250</v>
      </c>
      <c r="B267" s="1850" t="s">
        <v>16</v>
      </c>
      <c r="C267" s="1850" t="s">
        <v>3183</v>
      </c>
      <c r="D267" s="1850" t="s">
        <v>3184</v>
      </c>
      <c r="E267" s="1850" t="s">
        <v>3185</v>
      </c>
      <c r="F267" s="1850" t="s">
        <v>2268</v>
      </c>
      <c r="G267" s="1850" t="s">
        <v>3186</v>
      </c>
      <c r="H267" s="1850" t="s">
        <v>28</v>
      </c>
      <c r="I267" s="1850" t="s">
        <v>811</v>
      </c>
    </row>
    <row customHeight="1" ht="11.25">
      <c r="A268" s="1850" t="s">
        <v>2250</v>
      </c>
      <c r="B268" s="1850" t="s">
        <v>16</v>
      </c>
      <c r="C268" s="1850" t="s">
        <v>3187</v>
      </c>
      <c r="D268" s="1850" t="s">
        <v>3188</v>
      </c>
      <c r="E268" s="1850" t="s">
        <v>3189</v>
      </c>
      <c r="F268" s="1850" t="s">
        <v>2376</v>
      </c>
      <c r="G268" s="1850" t="s">
        <v>3190</v>
      </c>
      <c r="H268" s="1850" t="s">
        <v>28</v>
      </c>
      <c r="I268" s="1850" t="s">
        <v>811</v>
      </c>
    </row>
    <row customHeight="1" ht="11.25">
      <c r="A269" s="1850" t="s">
        <v>2250</v>
      </c>
      <c r="B269" s="1850" t="s">
        <v>16</v>
      </c>
      <c r="C269" s="1850" t="s">
        <v>3191</v>
      </c>
      <c r="D269" s="1850" t="s">
        <v>3192</v>
      </c>
      <c r="E269" s="1850" t="s">
        <v>3193</v>
      </c>
      <c r="F269" s="1850" t="s">
        <v>2376</v>
      </c>
      <c r="G269" s="1850" t="s">
        <v>3194</v>
      </c>
      <c r="H269" s="1850" t="s">
        <v>28</v>
      </c>
      <c r="I269" s="1850" t="s">
        <v>811</v>
      </c>
    </row>
    <row customHeight="1" ht="11.25">
      <c r="A270" s="1850" t="s">
        <v>2250</v>
      </c>
      <c r="B270" s="1850" t="s">
        <v>16</v>
      </c>
      <c r="C270" s="1850" t="s">
        <v>3195</v>
      </c>
      <c r="D270" s="1850" t="s">
        <v>3196</v>
      </c>
      <c r="E270" s="1850" t="s">
        <v>3197</v>
      </c>
      <c r="F270" s="1850" t="s">
        <v>3176</v>
      </c>
      <c r="G270" s="1850" t="s">
        <v>28</v>
      </c>
      <c r="H270" s="1850" t="s">
        <v>3178</v>
      </c>
      <c r="I270" s="1850" t="s">
        <v>811</v>
      </c>
    </row>
    <row customHeight="1" ht="11.25">
      <c r="A271" s="1850" t="s">
        <v>2250</v>
      </c>
      <c r="B271" s="1850" t="s">
        <v>16</v>
      </c>
      <c r="C271" s="1850" t="s">
        <v>3198</v>
      </c>
      <c r="D271" s="1850" t="s">
        <v>3199</v>
      </c>
      <c r="E271" s="1850" t="s">
        <v>3200</v>
      </c>
      <c r="F271" s="1850" t="s">
        <v>2712</v>
      </c>
      <c r="G271" s="1850" t="s">
        <v>3201</v>
      </c>
      <c r="H271" s="1850" t="s">
        <v>28</v>
      </c>
      <c r="I271" s="1850" t="s">
        <v>811</v>
      </c>
    </row>
    <row customHeight="1" ht="11.25">
      <c r="A272" s="1850" t="s">
        <v>2250</v>
      </c>
      <c r="B272" s="1850" t="s">
        <v>16</v>
      </c>
      <c r="C272" s="1850" t="s">
        <v>3202</v>
      </c>
      <c r="D272" s="1850" t="s">
        <v>3203</v>
      </c>
      <c r="E272" s="1850" t="s">
        <v>3204</v>
      </c>
      <c r="F272" s="1850" t="s">
        <v>2712</v>
      </c>
      <c r="G272" s="1850" t="s">
        <v>3205</v>
      </c>
      <c r="H272" s="1850" t="s">
        <v>28</v>
      </c>
      <c r="I272" s="1850" t="s">
        <v>811</v>
      </c>
    </row>
    <row customHeight="1" ht="11.25">
      <c r="A273" s="1850" t="s">
        <v>2250</v>
      </c>
      <c r="B273" s="1850" t="s">
        <v>16</v>
      </c>
      <c r="C273" s="1850" t="s">
        <v>3206</v>
      </c>
      <c r="D273" s="1850" t="s">
        <v>3207</v>
      </c>
      <c r="E273" s="1850" t="s">
        <v>3208</v>
      </c>
      <c r="F273" s="1850" t="s">
        <v>2376</v>
      </c>
      <c r="G273" s="1850" t="s">
        <v>28</v>
      </c>
      <c r="H273" s="1850" t="s">
        <v>28</v>
      </c>
      <c r="I273" s="1850" t="s">
        <v>811</v>
      </c>
    </row>
    <row customHeight="1" ht="11.25">
      <c r="A274" s="1850" t="s">
        <v>2250</v>
      </c>
      <c r="B274" s="1850" t="s">
        <v>16</v>
      </c>
      <c r="C274" s="1850" t="s">
        <v>3209</v>
      </c>
      <c r="D274" s="1850" t="s">
        <v>3210</v>
      </c>
      <c r="E274" s="1850" t="s">
        <v>3211</v>
      </c>
      <c r="F274" s="1850" t="s">
        <v>2384</v>
      </c>
      <c r="G274" s="1850" t="s">
        <v>3212</v>
      </c>
      <c r="H274" s="1850" t="s">
        <v>28</v>
      </c>
      <c r="I274" s="1850" t="s">
        <v>811</v>
      </c>
    </row>
    <row customHeight="1" ht="11.25">
      <c r="A275" s="1850" t="s">
        <v>2250</v>
      </c>
      <c r="B275" s="1850" t="s">
        <v>16</v>
      </c>
      <c r="C275" s="1850" t="s">
        <v>3213</v>
      </c>
      <c r="D275" s="1850" t="s">
        <v>3214</v>
      </c>
      <c r="E275" s="1850" t="s">
        <v>3215</v>
      </c>
      <c r="F275" s="1850" t="s">
        <v>2281</v>
      </c>
      <c r="G275" s="1850" t="s">
        <v>3216</v>
      </c>
      <c r="H275" s="1850" t="s">
        <v>28</v>
      </c>
      <c r="I275" s="1850" t="s">
        <v>811</v>
      </c>
    </row>
    <row customHeight="1" ht="11.25">
      <c r="A276" s="1850" t="s">
        <v>2250</v>
      </c>
      <c r="B276" s="1850" t="s">
        <v>16</v>
      </c>
      <c r="C276" s="1850" t="s">
        <v>3217</v>
      </c>
      <c r="D276" s="1850" t="s">
        <v>3218</v>
      </c>
      <c r="E276" s="1850" t="s">
        <v>3219</v>
      </c>
      <c r="F276" s="1850" t="s">
        <v>3220</v>
      </c>
      <c r="G276" s="1850" t="s">
        <v>28</v>
      </c>
      <c r="H276" s="1850" t="s">
        <v>3221</v>
      </c>
      <c r="I276" s="1850" t="s">
        <v>811</v>
      </c>
    </row>
    <row customHeight="1" ht="11.25">
      <c r="A277" s="1850" t="s">
        <v>2250</v>
      </c>
      <c r="B277" s="1850" t="s">
        <v>16</v>
      </c>
      <c r="C277" s="1850" t="s">
        <v>3222</v>
      </c>
      <c r="D277" s="1850" t="s">
        <v>3223</v>
      </c>
      <c r="E277" s="1850" t="s">
        <v>3224</v>
      </c>
      <c r="F277" s="1850" t="s">
        <v>2419</v>
      </c>
      <c r="G277" s="1850" t="s">
        <v>28</v>
      </c>
      <c r="H277" s="1850" t="s">
        <v>3225</v>
      </c>
      <c r="I277" s="1850" t="s">
        <v>811</v>
      </c>
    </row>
    <row customHeight="1" ht="11.25">
      <c r="A278" s="1850" t="s">
        <v>2250</v>
      </c>
      <c r="B278" s="1850" t="s">
        <v>16</v>
      </c>
      <c r="C278" s="1850" t="s">
        <v>3226</v>
      </c>
      <c r="D278" s="1850" t="s">
        <v>3227</v>
      </c>
      <c r="E278" s="1850" t="s">
        <v>3228</v>
      </c>
      <c r="F278" s="1850" t="s">
        <v>2598</v>
      </c>
      <c r="G278" s="1850" t="s">
        <v>28</v>
      </c>
      <c r="H278" s="1850" t="s">
        <v>28</v>
      </c>
      <c r="I278" s="1850" t="s">
        <v>811</v>
      </c>
    </row>
    <row customHeight="1" ht="11.25">
      <c r="A279" s="1850" t="s">
        <v>2250</v>
      </c>
      <c r="B279" s="1850" t="s">
        <v>16</v>
      </c>
      <c r="C279" s="1850" t="s">
        <v>3229</v>
      </c>
      <c r="D279" s="1850" t="s">
        <v>3230</v>
      </c>
      <c r="E279" s="1850" t="s">
        <v>3231</v>
      </c>
      <c r="F279" s="1850" t="s">
        <v>2712</v>
      </c>
      <c r="G279" s="1850" t="s">
        <v>3232</v>
      </c>
      <c r="H279" s="1850" t="s">
        <v>28</v>
      </c>
      <c r="I279" s="1850" t="s">
        <v>811</v>
      </c>
    </row>
    <row customHeight="1" ht="11.25">
      <c r="A280" s="1850" t="s">
        <v>2250</v>
      </c>
      <c r="B280" s="1850" t="s">
        <v>16</v>
      </c>
      <c r="C280" s="1850" t="s">
        <v>3233</v>
      </c>
      <c r="D280" s="1850" t="s">
        <v>3234</v>
      </c>
      <c r="E280" s="1850" t="s">
        <v>3235</v>
      </c>
      <c r="F280" s="1850" t="s">
        <v>3236</v>
      </c>
      <c r="G280" s="1850" t="s">
        <v>28</v>
      </c>
      <c r="H280" s="1850" t="s">
        <v>28</v>
      </c>
      <c r="I280" s="1850" t="s">
        <v>811</v>
      </c>
    </row>
    <row customHeight="1" ht="11.25">
      <c r="A281" s="1850" t="s">
        <v>2250</v>
      </c>
      <c r="B281" s="1850" t="s">
        <v>16</v>
      </c>
      <c r="C281" s="1850" t="s">
        <v>3237</v>
      </c>
      <c r="D281" s="1850" t="s">
        <v>3238</v>
      </c>
      <c r="E281" s="1850" t="s">
        <v>3239</v>
      </c>
      <c r="F281" s="1850" t="s">
        <v>2598</v>
      </c>
      <c r="G281" s="1850" t="s">
        <v>3240</v>
      </c>
      <c r="H281" s="1850" t="s">
        <v>3241</v>
      </c>
      <c r="I281" s="1850" t="s">
        <v>811</v>
      </c>
    </row>
    <row customHeight="1" ht="11.25">
      <c r="A282" s="1850" t="s">
        <v>2250</v>
      </c>
      <c r="B282" s="1850" t="s">
        <v>16</v>
      </c>
      <c r="C282" s="1850" t="s">
        <v>3242</v>
      </c>
      <c r="D282" s="1850" t="s">
        <v>3243</v>
      </c>
      <c r="E282" s="1850" t="s">
        <v>3244</v>
      </c>
      <c r="F282" s="1850" t="s">
        <v>2272</v>
      </c>
      <c r="G282" s="1850" t="s">
        <v>3245</v>
      </c>
      <c r="H282" s="1850" t="s">
        <v>28</v>
      </c>
      <c r="I282" s="1850" t="s">
        <v>811</v>
      </c>
    </row>
    <row customHeight="1" ht="11.25">
      <c r="A283" s="1850" t="s">
        <v>2250</v>
      </c>
      <c r="B283" s="1850" t="s">
        <v>16</v>
      </c>
      <c r="C283" s="1850" t="s">
        <v>3246</v>
      </c>
      <c r="D283" s="1850" t="s">
        <v>3247</v>
      </c>
      <c r="E283" s="1850" t="s">
        <v>3248</v>
      </c>
      <c r="F283" s="1850" t="s">
        <v>2254</v>
      </c>
      <c r="G283" s="1850" t="s">
        <v>3249</v>
      </c>
      <c r="H283" s="1850" t="s">
        <v>28</v>
      </c>
      <c r="I283" s="1850" t="s">
        <v>811</v>
      </c>
    </row>
    <row customHeight="1" ht="11.25">
      <c r="A284" s="1850" t="s">
        <v>2250</v>
      </c>
      <c r="B284" s="1850" t="s">
        <v>16</v>
      </c>
      <c r="C284" s="1850" t="s">
        <v>3250</v>
      </c>
      <c r="D284" s="1850" t="s">
        <v>3251</v>
      </c>
      <c r="E284" s="1850" t="s">
        <v>3252</v>
      </c>
      <c r="F284" s="1850" t="s">
        <v>2254</v>
      </c>
      <c r="G284" s="1850" t="s">
        <v>3253</v>
      </c>
      <c r="H284" s="1850" t="s">
        <v>28</v>
      </c>
      <c r="I284" s="1850" t="s">
        <v>811</v>
      </c>
    </row>
    <row customHeight="1" ht="11.25">
      <c r="A285" s="1850" t="s">
        <v>2250</v>
      </c>
      <c r="B285" s="1850" t="s">
        <v>16</v>
      </c>
      <c r="C285" s="1850" t="s">
        <v>3254</v>
      </c>
      <c r="D285" s="1850" t="s">
        <v>3255</v>
      </c>
      <c r="E285" s="1850" t="s">
        <v>3256</v>
      </c>
      <c r="F285" s="1850" t="s">
        <v>2281</v>
      </c>
      <c r="G285" s="1850" t="s">
        <v>28</v>
      </c>
      <c r="H285" s="1850" t="s">
        <v>28</v>
      </c>
      <c r="I285" s="1850" t="s">
        <v>811</v>
      </c>
    </row>
    <row customHeight="1" ht="11.25">
      <c r="A286" s="1850" t="s">
        <v>2250</v>
      </c>
      <c r="B286" s="1850" t="s">
        <v>16</v>
      </c>
      <c r="C286" s="1850" t="s">
        <v>3257</v>
      </c>
      <c r="D286" s="1850" t="s">
        <v>3258</v>
      </c>
      <c r="E286" s="1850" t="s">
        <v>3259</v>
      </c>
      <c r="F286" s="1850" t="s">
        <v>2254</v>
      </c>
      <c r="G286" s="1850" t="s">
        <v>3260</v>
      </c>
      <c r="H286" s="1850" t="s">
        <v>3261</v>
      </c>
      <c r="I286" s="1850" t="s">
        <v>811</v>
      </c>
    </row>
    <row customHeight="1" ht="11.25">
      <c r="A287" s="1850" t="s">
        <v>2250</v>
      </c>
      <c r="B287" s="1850" t="s">
        <v>16</v>
      </c>
      <c r="C287" s="1850" t="s">
        <v>3262</v>
      </c>
      <c r="D287" s="1850" t="s">
        <v>3263</v>
      </c>
      <c r="E287" s="1850" t="s">
        <v>3264</v>
      </c>
      <c r="F287" s="1850" t="s">
        <v>2307</v>
      </c>
      <c r="G287" s="1850" t="s">
        <v>3265</v>
      </c>
      <c r="H287" s="1850" t="s">
        <v>28</v>
      </c>
      <c r="I287" s="1850" t="s">
        <v>811</v>
      </c>
    </row>
    <row customHeight="1" ht="11.25">
      <c r="A288" s="1850" t="s">
        <v>2250</v>
      </c>
      <c r="B288" s="1850" t="s">
        <v>16</v>
      </c>
      <c r="C288" s="1850" t="s">
        <v>3266</v>
      </c>
      <c r="D288" s="1850" t="s">
        <v>3267</v>
      </c>
      <c r="E288" s="1850" t="s">
        <v>3268</v>
      </c>
      <c r="F288" s="1850" t="s">
        <v>2254</v>
      </c>
      <c r="G288" s="1850" t="s">
        <v>2273</v>
      </c>
      <c r="H288" s="1850" t="s">
        <v>28</v>
      </c>
      <c r="I288" s="1850" t="s">
        <v>811</v>
      </c>
    </row>
    <row customHeight="1" ht="11.25">
      <c r="A289" s="1850" t="s">
        <v>2250</v>
      </c>
      <c r="B289" s="1850" t="s">
        <v>16</v>
      </c>
      <c r="C289" s="1850" t="s">
        <v>3269</v>
      </c>
      <c r="D289" s="1850" t="s">
        <v>3270</v>
      </c>
      <c r="E289" s="1850" t="s">
        <v>3271</v>
      </c>
      <c r="F289" s="1850" t="s">
        <v>2281</v>
      </c>
      <c r="G289" s="1850" t="s">
        <v>28</v>
      </c>
      <c r="H289" s="1850" t="s">
        <v>28</v>
      </c>
      <c r="I289" s="1850" t="s">
        <v>811</v>
      </c>
    </row>
    <row customHeight="1" ht="11.25">
      <c r="A290" s="1850" t="s">
        <v>2250</v>
      </c>
      <c r="B290" s="1850" t="s">
        <v>16</v>
      </c>
      <c r="C290" s="1850" t="s">
        <v>3272</v>
      </c>
      <c r="D290" s="1850" t="s">
        <v>3273</v>
      </c>
      <c r="E290" s="1850" t="s">
        <v>3274</v>
      </c>
      <c r="F290" s="1850" t="s">
        <v>2281</v>
      </c>
      <c r="G290" s="1850" t="s">
        <v>3275</v>
      </c>
      <c r="H290" s="1850" t="s">
        <v>28</v>
      </c>
      <c r="I290" s="1850" t="s">
        <v>811</v>
      </c>
    </row>
    <row customHeight="1" ht="11.25">
      <c r="A291" s="1850" t="s">
        <v>2250</v>
      </c>
      <c r="B291" s="1850" t="s">
        <v>16</v>
      </c>
      <c r="C291" s="1850" t="s">
        <v>3276</v>
      </c>
      <c r="D291" s="1850" t="s">
        <v>3277</v>
      </c>
      <c r="E291" s="1850" t="s">
        <v>3278</v>
      </c>
      <c r="F291" s="1850" t="s">
        <v>2281</v>
      </c>
      <c r="G291" s="1850" t="s">
        <v>28</v>
      </c>
      <c r="H291" s="1850" t="s">
        <v>28</v>
      </c>
      <c r="I291" s="1850" t="s">
        <v>811</v>
      </c>
    </row>
    <row customHeight="1" ht="11.25">
      <c r="A292" s="1850" t="s">
        <v>2250</v>
      </c>
      <c r="B292" s="1850" t="s">
        <v>16</v>
      </c>
      <c r="C292" s="1850" t="s">
        <v>3279</v>
      </c>
      <c r="D292" s="1850" t="s">
        <v>3280</v>
      </c>
      <c r="E292" s="1850" t="s">
        <v>3281</v>
      </c>
      <c r="F292" s="1850" t="s">
        <v>2598</v>
      </c>
      <c r="G292" s="1850" t="s">
        <v>3282</v>
      </c>
      <c r="H292" s="1850" t="s">
        <v>28</v>
      </c>
      <c r="I292" s="1850" t="s">
        <v>811</v>
      </c>
    </row>
    <row customHeight="1" ht="11.25">
      <c r="A293" s="1850" t="s">
        <v>2250</v>
      </c>
      <c r="B293" s="1850" t="s">
        <v>16</v>
      </c>
      <c r="C293" s="1850" t="s">
        <v>3283</v>
      </c>
      <c r="D293" s="1850" t="s">
        <v>3284</v>
      </c>
      <c r="E293" s="1850" t="s">
        <v>3285</v>
      </c>
      <c r="F293" s="1850" t="s">
        <v>2598</v>
      </c>
      <c r="G293" s="1850" t="s">
        <v>3286</v>
      </c>
      <c r="H293" s="1850" t="s">
        <v>28</v>
      </c>
      <c r="I293" s="1850" t="s">
        <v>811</v>
      </c>
    </row>
    <row customHeight="1" ht="11.25">
      <c r="A294" s="1850" t="s">
        <v>2250</v>
      </c>
      <c r="B294" s="1850" t="s">
        <v>16</v>
      </c>
      <c r="C294" s="1850" t="s">
        <v>3287</v>
      </c>
      <c r="D294" s="1850" t="s">
        <v>3288</v>
      </c>
      <c r="E294" s="1850" t="s">
        <v>3289</v>
      </c>
      <c r="F294" s="1850" t="s">
        <v>2254</v>
      </c>
      <c r="G294" s="1850" t="s">
        <v>3290</v>
      </c>
      <c r="H294" s="1850" t="s">
        <v>28</v>
      </c>
      <c r="I294" s="1850" t="s">
        <v>811</v>
      </c>
    </row>
    <row customHeight="1" ht="11.25">
      <c r="A295" s="1850" t="s">
        <v>2250</v>
      </c>
      <c r="B295" s="1850" t="s">
        <v>16</v>
      </c>
      <c r="C295" s="1850" t="s">
        <v>3291</v>
      </c>
      <c r="D295" s="1850" t="s">
        <v>3292</v>
      </c>
      <c r="E295" s="1850" t="s">
        <v>3293</v>
      </c>
      <c r="F295" s="1850" t="s">
        <v>2376</v>
      </c>
      <c r="G295" s="1850" t="s">
        <v>3294</v>
      </c>
      <c r="H295" s="1850" t="s">
        <v>28</v>
      </c>
      <c r="I295" s="1850" t="s">
        <v>811</v>
      </c>
    </row>
    <row customHeight="1" ht="11.25">
      <c r="A296" s="1850" t="s">
        <v>2250</v>
      </c>
      <c r="B296" s="1850" t="s">
        <v>16</v>
      </c>
      <c r="C296" s="1850" t="s">
        <v>3295</v>
      </c>
      <c r="D296" s="1850" t="s">
        <v>3296</v>
      </c>
      <c r="E296" s="1850" t="s">
        <v>3297</v>
      </c>
      <c r="F296" s="1850" t="s">
        <v>2598</v>
      </c>
      <c r="G296" s="1850" t="s">
        <v>3298</v>
      </c>
      <c r="H296" s="1850" t="s">
        <v>3299</v>
      </c>
      <c r="I296" s="1850" t="s">
        <v>811</v>
      </c>
    </row>
    <row customHeight="1" ht="11.25">
      <c r="A297" s="1850" t="s">
        <v>2250</v>
      </c>
      <c r="B297" s="1850" t="s">
        <v>16</v>
      </c>
      <c r="C297" s="1850" t="s">
        <v>3300</v>
      </c>
      <c r="D297" s="1850" t="s">
        <v>3301</v>
      </c>
      <c r="E297" s="1850" t="s">
        <v>3302</v>
      </c>
      <c r="F297" s="1850" t="s">
        <v>2982</v>
      </c>
      <c r="G297" s="1850" t="s">
        <v>28</v>
      </c>
      <c r="H297" s="1850" t="s">
        <v>28</v>
      </c>
      <c r="I297" s="1850" t="s">
        <v>811</v>
      </c>
    </row>
    <row customHeight="1" ht="11.25">
      <c r="A298" s="1850" t="s">
        <v>2250</v>
      </c>
      <c r="B298" s="1850" t="s">
        <v>16</v>
      </c>
      <c r="C298" s="1850" t="s">
        <v>3303</v>
      </c>
      <c r="D298" s="1850" t="s">
        <v>3304</v>
      </c>
      <c r="E298" s="1850" t="s">
        <v>3305</v>
      </c>
      <c r="F298" s="1850" t="s">
        <v>2371</v>
      </c>
      <c r="G298" s="1850" t="s">
        <v>3306</v>
      </c>
      <c r="H298" s="1850" t="s">
        <v>28</v>
      </c>
      <c r="I298" s="1850" t="s">
        <v>811</v>
      </c>
    </row>
    <row customHeight="1" ht="11.25">
      <c r="A299" s="1850" t="s">
        <v>2250</v>
      </c>
      <c r="B299" s="1850" t="s">
        <v>16</v>
      </c>
      <c r="C299" s="1850" t="s">
        <v>3307</v>
      </c>
      <c r="D299" s="1850" t="s">
        <v>3308</v>
      </c>
      <c r="E299" s="1850" t="s">
        <v>3309</v>
      </c>
      <c r="F299" s="1850" t="s">
        <v>3220</v>
      </c>
      <c r="G299" s="1850" t="s">
        <v>3310</v>
      </c>
      <c r="H299" s="1850" t="s">
        <v>28</v>
      </c>
      <c r="I299" s="1850" t="s">
        <v>811</v>
      </c>
    </row>
    <row customHeight="1" ht="11.25">
      <c r="A300" s="1850" t="s">
        <v>2250</v>
      </c>
      <c r="B300" s="1850" t="s">
        <v>16</v>
      </c>
      <c r="C300" s="1850" t="s">
        <v>3311</v>
      </c>
      <c r="D300" s="1850" t="s">
        <v>3312</v>
      </c>
      <c r="E300" s="1850" t="s">
        <v>3313</v>
      </c>
      <c r="F300" s="1850" t="s">
        <v>2307</v>
      </c>
      <c r="G300" s="1850" t="s">
        <v>28</v>
      </c>
      <c r="H300" s="1850" t="s">
        <v>28</v>
      </c>
      <c r="I300" s="1850" t="s">
        <v>811</v>
      </c>
    </row>
    <row customHeight="1" ht="11.25">
      <c r="A301" s="1850" t="s">
        <v>2250</v>
      </c>
      <c r="B301" s="1850" t="s">
        <v>16</v>
      </c>
      <c r="C301" s="1850" t="s">
        <v>3314</v>
      </c>
      <c r="D301" s="1850" t="s">
        <v>3315</v>
      </c>
      <c r="E301" s="1850" t="s">
        <v>3316</v>
      </c>
      <c r="F301" s="1850" t="s">
        <v>2307</v>
      </c>
      <c r="G301" s="1850" t="s">
        <v>28</v>
      </c>
      <c r="H301" s="1850" t="s">
        <v>28</v>
      </c>
      <c r="I301" s="1850" t="s">
        <v>811</v>
      </c>
    </row>
    <row customHeight="1" ht="11.25">
      <c r="A302" s="1850" t="s">
        <v>2250</v>
      </c>
      <c r="B302" s="1850" t="s">
        <v>16</v>
      </c>
      <c r="C302" s="1850" t="s">
        <v>3317</v>
      </c>
      <c r="D302" s="1850" t="s">
        <v>3318</v>
      </c>
      <c r="E302" s="1850" t="s">
        <v>3319</v>
      </c>
      <c r="F302" s="1850" t="s">
        <v>2712</v>
      </c>
      <c r="G302" s="1850" t="s">
        <v>3320</v>
      </c>
      <c r="H302" s="1850" t="s">
        <v>28</v>
      </c>
      <c r="I302" s="1850" t="s">
        <v>811</v>
      </c>
    </row>
    <row customHeight="1" ht="11.25">
      <c r="A303" s="1850" t="s">
        <v>2250</v>
      </c>
      <c r="B303" s="1850" t="s">
        <v>16</v>
      </c>
      <c r="C303" s="1850" t="s">
        <v>3321</v>
      </c>
      <c r="D303" s="1850" t="s">
        <v>3322</v>
      </c>
      <c r="E303" s="1850" t="s">
        <v>3323</v>
      </c>
      <c r="F303" s="1850" t="s">
        <v>2307</v>
      </c>
      <c r="G303" s="1850" t="s">
        <v>28</v>
      </c>
      <c r="H303" s="1850" t="s">
        <v>28</v>
      </c>
      <c r="I303" s="1850" t="s">
        <v>811</v>
      </c>
    </row>
    <row customHeight="1" ht="11.25">
      <c r="A304" s="1850" t="s">
        <v>2250</v>
      </c>
      <c r="B304" s="1850" t="s">
        <v>16</v>
      </c>
      <c r="C304" s="1850" t="s">
        <v>3324</v>
      </c>
      <c r="D304" s="1850" t="s">
        <v>3325</v>
      </c>
      <c r="E304" s="1850" t="s">
        <v>3326</v>
      </c>
      <c r="F304" s="1850" t="s">
        <v>3327</v>
      </c>
      <c r="G304" s="1850" t="s">
        <v>28</v>
      </c>
      <c r="H304" s="1850" t="s">
        <v>28</v>
      </c>
      <c r="I304" s="1850" t="s">
        <v>811</v>
      </c>
    </row>
    <row customHeight="1" ht="11.25">
      <c r="A305" s="1850" t="s">
        <v>2250</v>
      </c>
      <c r="B305" s="1850" t="s">
        <v>16</v>
      </c>
      <c r="C305" s="1850" t="s">
        <v>3328</v>
      </c>
      <c r="D305" s="1850" t="s">
        <v>3329</v>
      </c>
      <c r="E305" s="1850" t="s">
        <v>3330</v>
      </c>
      <c r="F305" s="1850" t="s">
        <v>2419</v>
      </c>
      <c r="G305" s="1850" t="s">
        <v>28</v>
      </c>
      <c r="H305" s="1850" t="s">
        <v>28</v>
      </c>
      <c r="I305" s="1850" t="s">
        <v>811</v>
      </c>
    </row>
    <row customHeight="1" ht="11.25">
      <c r="A306" s="1850" t="s">
        <v>2250</v>
      </c>
      <c r="B306" s="1850" t="s">
        <v>16</v>
      </c>
      <c r="C306" s="1850" t="s">
        <v>3331</v>
      </c>
      <c r="D306" s="1850" t="s">
        <v>3332</v>
      </c>
      <c r="E306" s="1850" t="s">
        <v>3333</v>
      </c>
      <c r="F306" s="1850" t="s">
        <v>2315</v>
      </c>
      <c r="G306" s="1850" t="s">
        <v>28</v>
      </c>
      <c r="H306" s="1850" t="s">
        <v>28</v>
      </c>
      <c r="I306" s="1850" t="s">
        <v>811</v>
      </c>
    </row>
    <row customHeight="1" ht="11.25">
      <c r="A307" s="1850" t="s">
        <v>2250</v>
      </c>
      <c r="B307" s="1850" t="s">
        <v>16</v>
      </c>
      <c r="C307" s="1850" t="s">
        <v>3334</v>
      </c>
      <c r="D307" s="1850" t="s">
        <v>3335</v>
      </c>
      <c r="E307" s="1850" t="s">
        <v>3336</v>
      </c>
      <c r="F307" s="1850" t="s">
        <v>2712</v>
      </c>
      <c r="G307" s="1850" t="s">
        <v>28</v>
      </c>
      <c r="H307" s="1850" t="s">
        <v>28</v>
      </c>
      <c r="I307" s="1850" t="s">
        <v>811</v>
      </c>
    </row>
    <row customHeight="1" ht="11.25">
      <c r="A308" s="1850" t="s">
        <v>2250</v>
      </c>
      <c r="B308" s="1850" t="s">
        <v>16</v>
      </c>
      <c r="C308" s="1850" t="s">
        <v>3337</v>
      </c>
      <c r="D308" s="1850" t="s">
        <v>3338</v>
      </c>
      <c r="E308" s="1850" t="s">
        <v>3339</v>
      </c>
      <c r="F308" s="1850" t="s">
        <v>2712</v>
      </c>
      <c r="G308" s="1850" t="s">
        <v>28</v>
      </c>
      <c r="H308" s="1850" t="s">
        <v>28</v>
      </c>
      <c r="I308" s="1850" t="s">
        <v>811</v>
      </c>
    </row>
    <row customHeight="1" ht="11.25">
      <c r="A309" s="1850" t="s">
        <v>2250</v>
      </c>
      <c r="B309" s="1850" t="s">
        <v>16</v>
      </c>
      <c r="C309" s="1850" t="s">
        <v>3340</v>
      </c>
      <c r="D309" s="1850" t="s">
        <v>3341</v>
      </c>
      <c r="E309" s="1850" t="s">
        <v>3342</v>
      </c>
      <c r="F309" s="1850" t="s">
        <v>2712</v>
      </c>
      <c r="G309" s="1850" t="s">
        <v>28</v>
      </c>
      <c r="H309" s="1850" t="s">
        <v>3343</v>
      </c>
      <c r="I309" s="1850" t="s">
        <v>811</v>
      </c>
    </row>
    <row customHeight="1" ht="11.25">
      <c r="A310" s="1850" t="s">
        <v>2250</v>
      </c>
      <c r="B310" s="1850" t="s">
        <v>16</v>
      </c>
      <c r="C310" s="1850" t="s">
        <v>3344</v>
      </c>
      <c r="D310" s="1850" t="s">
        <v>3345</v>
      </c>
      <c r="E310" s="1850" t="s">
        <v>3346</v>
      </c>
      <c r="F310" s="1850" t="s">
        <v>3347</v>
      </c>
      <c r="G310" s="1850" t="s">
        <v>28</v>
      </c>
      <c r="H310" s="1850" t="s">
        <v>28</v>
      </c>
      <c r="I310" s="1850" t="s">
        <v>811</v>
      </c>
    </row>
    <row customHeight="1" ht="11.25">
      <c r="A311" s="1850" t="s">
        <v>2250</v>
      </c>
      <c r="B311" s="1850" t="s">
        <v>16</v>
      </c>
      <c r="C311" s="1850" t="s">
        <v>3348</v>
      </c>
      <c r="D311" s="1850" t="s">
        <v>3349</v>
      </c>
      <c r="E311" s="1850" t="s">
        <v>3350</v>
      </c>
      <c r="F311" s="1850" t="s">
        <v>2353</v>
      </c>
      <c r="G311" s="1850" t="s">
        <v>28</v>
      </c>
      <c r="H311" s="1850" t="s">
        <v>28</v>
      </c>
      <c r="I311" s="1850" t="s">
        <v>811</v>
      </c>
    </row>
    <row customHeight="1" ht="11.25">
      <c r="A312" s="1850" t="s">
        <v>2250</v>
      </c>
      <c r="B312" s="1850" t="s">
        <v>16</v>
      </c>
      <c r="C312" s="1850" t="s">
        <v>3351</v>
      </c>
      <c r="D312" s="1850" t="s">
        <v>3352</v>
      </c>
      <c r="E312" s="1850" t="s">
        <v>3353</v>
      </c>
      <c r="F312" s="1850" t="s">
        <v>2598</v>
      </c>
      <c r="G312" s="1850" t="s">
        <v>28</v>
      </c>
      <c r="H312" s="1850" t="s">
        <v>28</v>
      </c>
      <c r="I312" s="1850" t="s">
        <v>811</v>
      </c>
    </row>
    <row customHeight="1" ht="11.25">
      <c r="A313" s="1850" t="s">
        <v>2250</v>
      </c>
      <c r="B313" s="1850" t="s">
        <v>16</v>
      </c>
      <c r="C313" s="1850" t="s">
        <v>3354</v>
      </c>
      <c r="D313" s="1850" t="s">
        <v>3355</v>
      </c>
      <c r="E313" s="1850" t="s">
        <v>3356</v>
      </c>
      <c r="F313" s="1850" t="s">
        <v>2349</v>
      </c>
      <c r="G313" s="1850" t="s">
        <v>28</v>
      </c>
      <c r="H313" s="1850" t="s">
        <v>28</v>
      </c>
      <c r="I313" s="1850" t="s">
        <v>811</v>
      </c>
    </row>
    <row customHeight="1" ht="11.25">
      <c r="A314" s="1850" t="s">
        <v>2250</v>
      </c>
      <c r="B314" s="1850" t="s">
        <v>16</v>
      </c>
      <c r="C314" s="1850" t="s">
        <v>3357</v>
      </c>
      <c r="D314" s="1850" t="s">
        <v>3358</v>
      </c>
      <c r="E314" s="1850" t="s">
        <v>3359</v>
      </c>
      <c r="F314" s="1850" t="s">
        <v>2315</v>
      </c>
      <c r="G314" s="1850" t="s">
        <v>28</v>
      </c>
      <c r="H314" s="1850" t="s">
        <v>28</v>
      </c>
      <c r="I314" s="1850" t="s">
        <v>811</v>
      </c>
    </row>
    <row customHeight="1" ht="11.25">
      <c r="A315" s="1850" t="s">
        <v>2250</v>
      </c>
      <c r="B315" s="1850" t="s">
        <v>16</v>
      </c>
      <c r="C315" s="1850" t="s">
        <v>3360</v>
      </c>
      <c r="D315" s="1850" t="s">
        <v>3361</v>
      </c>
      <c r="E315" s="1850" t="s">
        <v>3362</v>
      </c>
      <c r="F315" s="1850" t="s">
        <v>3220</v>
      </c>
      <c r="G315" s="1850" t="s">
        <v>28</v>
      </c>
      <c r="H315" s="1850" t="s">
        <v>28</v>
      </c>
      <c r="I315" s="1850" t="s">
        <v>811</v>
      </c>
    </row>
    <row customHeight="1" ht="11.25">
      <c r="A316" s="1850" t="s">
        <v>2250</v>
      </c>
      <c r="B316" s="1850" t="s">
        <v>16</v>
      </c>
      <c r="C316" s="1850" t="s">
        <v>3363</v>
      </c>
      <c r="D316" s="1850" t="s">
        <v>3364</v>
      </c>
      <c r="E316" s="1850" t="s">
        <v>3365</v>
      </c>
      <c r="F316" s="1850" t="s">
        <v>2344</v>
      </c>
      <c r="G316" s="1850" t="s">
        <v>28</v>
      </c>
      <c r="H316" s="1850" t="s">
        <v>3366</v>
      </c>
      <c r="I316" s="1850" t="s">
        <v>811</v>
      </c>
    </row>
    <row customHeight="1" ht="11.25">
      <c r="A317" s="1850" t="s">
        <v>2250</v>
      </c>
      <c r="B317" s="1850" t="s">
        <v>16</v>
      </c>
      <c r="C317" s="1850" t="s">
        <v>3367</v>
      </c>
      <c r="D317" s="1850" t="s">
        <v>3368</v>
      </c>
      <c r="E317" s="1850" t="s">
        <v>3369</v>
      </c>
      <c r="F317" s="1850" t="s">
        <v>2307</v>
      </c>
      <c r="G317" s="1850" t="s">
        <v>28</v>
      </c>
      <c r="H317" s="1850" t="s">
        <v>28</v>
      </c>
      <c r="I317" s="1850" t="s">
        <v>811</v>
      </c>
    </row>
    <row customHeight="1" ht="11.25">
      <c r="A318" s="1850" t="s">
        <v>2250</v>
      </c>
      <c r="B318" s="1850" t="s">
        <v>16</v>
      </c>
      <c r="C318" s="1850" t="s">
        <v>3370</v>
      </c>
      <c r="D318" s="1850" t="s">
        <v>3371</v>
      </c>
      <c r="E318" s="1850" t="s">
        <v>3372</v>
      </c>
      <c r="F318" s="1850" t="s">
        <v>2340</v>
      </c>
      <c r="G318" s="1850" t="s">
        <v>28</v>
      </c>
      <c r="H318" s="1850" t="s">
        <v>28</v>
      </c>
      <c r="I318" s="1850" t="s">
        <v>811</v>
      </c>
    </row>
    <row customHeight="1" ht="11.25">
      <c r="A319" s="1850" t="s">
        <v>2250</v>
      </c>
      <c r="B319" s="1850" t="s">
        <v>16</v>
      </c>
      <c r="C319" s="1850" t="s">
        <v>3373</v>
      </c>
      <c r="D319" s="1850" t="s">
        <v>3374</v>
      </c>
      <c r="E319" s="1850" t="s">
        <v>3375</v>
      </c>
      <c r="F319" s="1850" t="s">
        <v>2353</v>
      </c>
      <c r="G319" s="1850" t="s">
        <v>28</v>
      </c>
      <c r="H319" s="1850" t="s">
        <v>28</v>
      </c>
      <c r="I319" s="1850" t="s">
        <v>811</v>
      </c>
    </row>
    <row customHeight="1" ht="11.25">
      <c r="A320" s="1850" t="s">
        <v>2250</v>
      </c>
      <c r="B320" s="1850" t="s">
        <v>16</v>
      </c>
      <c r="C320" s="1850" t="s">
        <v>3376</v>
      </c>
      <c r="D320" s="1850" t="s">
        <v>3377</v>
      </c>
      <c r="E320" s="1850" t="s">
        <v>3378</v>
      </c>
      <c r="F320" s="1850" t="s">
        <v>2598</v>
      </c>
      <c r="G320" s="1850" t="s">
        <v>28</v>
      </c>
      <c r="H320" s="1850" t="s">
        <v>28</v>
      </c>
      <c r="I320" s="1850" t="s">
        <v>811</v>
      </c>
    </row>
    <row customHeight="1" ht="11.25">
      <c r="A321" s="1850" t="s">
        <v>2250</v>
      </c>
      <c r="B321" s="1850" t="s">
        <v>16</v>
      </c>
      <c r="C321" s="1850" t="s">
        <v>3379</v>
      </c>
      <c r="D321" s="1850" t="s">
        <v>3380</v>
      </c>
      <c r="E321" s="1850" t="s">
        <v>3381</v>
      </c>
      <c r="F321" s="1850" t="s">
        <v>2254</v>
      </c>
      <c r="G321" s="1850" t="s">
        <v>28</v>
      </c>
      <c r="H321" s="1850" t="s">
        <v>28</v>
      </c>
      <c r="I321" s="1850" t="s">
        <v>811</v>
      </c>
    </row>
    <row customHeight="1" ht="11.25">
      <c r="A322" s="1850" t="s">
        <v>2250</v>
      </c>
      <c r="B322" s="1850" t="s">
        <v>16</v>
      </c>
      <c r="C322" s="1850" t="s">
        <v>3382</v>
      </c>
      <c r="D322" s="1850" t="s">
        <v>3383</v>
      </c>
      <c r="E322" s="1850" t="s">
        <v>3384</v>
      </c>
      <c r="F322" s="1850" t="s">
        <v>2254</v>
      </c>
      <c r="G322" s="1850" t="s">
        <v>28</v>
      </c>
      <c r="H322" s="1850" t="s">
        <v>28</v>
      </c>
      <c r="I322" s="1850" t="s">
        <v>811</v>
      </c>
    </row>
    <row customHeight="1" ht="11.25">
      <c r="A323" s="1850" t="s">
        <v>2250</v>
      </c>
      <c r="B323" s="1850" t="s">
        <v>16</v>
      </c>
      <c r="C323" s="1850" t="s">
        <v>3385</v>
      </c>
      <c r="D323" s="1850" t="s">
        <v>3386</v>
      </c>
      <c r="E323" s="1850" t="s">
        <v>3387</v>
      </c>
      <c r="F323" s="1850" t="s">
        <v>2344</v>
      </c>
      <c r="G323" s="1850" t="s">
        <v>28</v>
      </c>
      <c r="H323" s="1850" t="s">
        <v>28</v>
      </c>
      <c r="I323" s="1850" t="s">
        <v>811</v>
      </c>
    </row>
    <row customHeight="1" ht="11.25">
      <c r="A324" s="1850" t="s">
        <v>2250</v>
      </c>
      <c r="B324" s="1850" t="s">
        <v>16</v>
      </c>
      <c r="C324" s="1850" t="s">
        <v>3388</v>
      </c>
      <c r="D324" s="1850" t="s">
        <v>3389</v>
      </c>
      <c r="E324" s="1850" t="s">
        <v>3390</v>
      </c>
      <c r="F324" s="1850" t="s">
        <v>2254</v>
      </c>
      <c r="G324" s="1850" t="s">
        <v>28</v>
      </c>
      <c r="H324" s="1850" t="s">
        <v>28</v>
      </c>
      <c r="I324" s="1850" t="s">
        <v>811</v>
      </c>
    </row>
    <row customHeight="1" ht="11.25">
      <c r="A325" s="1850" t="s">
        <v>2250</v>
      </c>
      <c r="B325" s="1850" t="s">
        <v>16</v>
      </c>
      <c r="C325" s="1850" t="s">
        <v>3391</v>
      </c>
      <c r="D325" s="1850" t="s">
        <v>3392</v>
      </c>
      <c r="E325" s="1850" t="s">
        <v>3393</v>
      </c>
      <c r="F325" s="1850" t="s">
        <v>2344</v>
      </c>
      <c r="G325" s="1850" t="s">
        <v>28</v>
      </c>
      <c r="H325" s="1850" t="s">
        <v>28</v>
      </c>
      <c r="I325" s="1850" t="s">
        <v>811</v>
      </c>
    </row>
    <row customHeight="1" ht="11.25">
      <c r="A326" s="1850" t="s">
        <v>2250</v>
      </c>
      <c r="B326" s="1850" t="s">
        <v>16</v>
      </c>
      <c r="C326" s="1850" t="s">
        <v>3394</v>
      </c>
      <c r="D326" s="1850" t="s">
        <v>3395</v>
      </c>
      <c r="E326" s="1850" t="s">
        <v>3396</v>
      </c>
      <c r="F326" s="1850" t="s">
        <v>3397</v>
      </c>
      <c r="G326" s="1850" t="s">
        <v>3398</v>
      </c>
      <c r="H326" s="1850" t="s">
        <v>28</v>
      </c>
      <c r="I326" s="1850" t="s">
        <v>811</v>
      </c>
    </row>
    <row customHeight="1" ht="11.25">
      <c r="A327" s="1850" t="s">
        <v>2250</v>
      </c>
      <c r="B327" s="1850" t="s">
        <v>16</v>
      </c>
      <c r="C327" s="1850" t="s">
        <v>3399</v>
      </c>
      <c r="D327" s="1850" t="s">
        <v>3400</v>
      </c>
      <c r="E327" s="1850" t="s">
        <v>3401</v>
      </c>
      <c r="F327" s="1850" t="s">
        <v>2712</v>
      </c>
      <c r="G327" s="1850" t="s">
        <v>28</v>
      </c>
      <c r="H327" s="1850" t="s">
        <v>3402</v>
      </c>
      <c r="I327" s="1850" t="s">
        <v>811</v>
      </c>
    </row>
    <row customHeight="1" ht="11.25">
      <c r="A328" s="1850" t="s">
        <v>2250</v>
      </c>
      <c r="B328" s="1850" t="s">
        <v>16</v>
      </c>
      <c r="C328" s="1850" t="s">
        <v>3403</v>
      </c>
      <c r="D328" s="1850" t="s">
        <v>3404</v>
      </c>
      <c r="E328" s="1850" t="s">
        <v>3405</v>
      </c>
      <c r="F328" s="1850" t="s">
        <v>2254</v>
      </c>
      <c r="G328" s="1850" t="s">
        <v>28</v>
      </c>
      <c r="H328" s="1850" t="s">
        <v>28</v>
      </c>
      <c r="I328" s="1850" t="s">
        <v>811</v>
      </c>
    </row>
    <row customHeight="1" ht="11.25">
      <c r="A329" s="1850" t="s">
        <v>2250</v>
      </c>
      <c r="B329" s="1850" t="s">
        <v>16</v>
      </c>
      <c r="C329" s="1850" t="s">
        <v>3406</v>
      </c>
      <c r="D329" s="1850" t="s">
        <v>3407</v>
      </c>
      <c r="E329" s="1850" t="s">
        <v>3408</v>
      </c>
      <c r="F329" s="1850" t="s">
        <v>2349</v>
      </c>
      <c r="G329" s="1850" t="s">
        <v>28</v>
      </c>
      <c r="H329" s="1850" t="s">
        <v>28</v>
      </c>
      <c r="I329" s="1850" t="s">
        <v>811</v>
      </c>
    </row>
    <row customHeight="1" ht="11.25">
      <c r="A330" s="1850" t="s">
        <v>2250</v>
      </c>
      <c r="B330" s="1850" t="s">
        <v>16</v>
      </c>
      <c r="C330" s="1850" t="s">
        <v>3409</v>
      </c>
      <c r="D330" s="1850" t="s">
        <v>3410</v>
      </c>
      <c r="E330" s="1850" t="s">
        <v>3411</v>
      </c>
      <c r="F330" s="1850" t="s">
        <v>2254</v>
      </c>
      <c r="G330" s="1850" t="s">
        <v>28</v>
      </c>
      <c r="H330" s="1850" t="s">
        <v>28</v>
      </c>
      <c r="I330" s="1850" t="s">
        <v>811</v>
      </c>
    </row>
    <row customHeight="1" ht="11.25">
      <c r="A331" s="1850" t="s">
        <v>2250</v>
      </c>
      <c r="B331" s="1850" t="s">
        <v>16</v>
      </c>
      <c r="C331" s="1850" t="s">
        <v>3412</v>
      </c>
      <c r="D331" s="1850" t="s">
        <v>3413</v>
      </c>
      <c r="E331" s="1850" t="s">
        <v>3414</v>
      </c>
      <c r="F331" s="1850" t="s">
        <v>2353</v>
      </c>
      <c r="G331" s="1850" t="s">
        <v>28</v>
      </c>
      <c r="H331" s="1850" t="s">
        <v>28</v>
      </c>
      <c r="I331" s="1850" t="s">
        <v>811</v>
      </c>
    </row>
    <row customHeight="1" ht="11.25">
      <c r="A332" s="1850" t="s">
        <v>2250</v>
      </c>
      <c r="B332" s="1850" t="s">
        <v>16</v>
      </c>
      <c r="C332" s="1850" t="s">
        <v>3415</v>
      </c>
      <c r="D332" s="1850" t="s">
        <v>3416</v>
      </c>
      <c r="E332" s="1850" t="s">
        <v>3417</v>
      </c>
      <c r="F332" s="1850" t="s">
        <v>3418</v>
      </c>
      <c r="G332" s="1850" t="s">
        <v>28</v>
      </c>
      <c r="H332" s="1850" t="s">
        <v>28</v>
      </c>
      <c r="I332" s="1850" t="s">
        <v>811</v>
      </c>
    </row>
    <row customHeight="1" ht="11.25">
      <c r="A333" s="1850" t="s">
        <v>2250</v>
      </c>
      <c r="B333" s="1850" t="s">
        <v>16</v>
      </c>
      <c r="C333" s="1850" t="s">
        <v>3419</v>
      </c>
      <c r="D333" s="1850" t="s">
        <v>3420</v>
      </c>
      <c r="E333" s="1850" t="s">
        <v>3421</v>
      </c>
      <c r="F333" s="1850" t="s">
        <v>2315</v>
      </c>
      <c r="G333" s="1850" t="s">
        <v>28</v>
      </c>
      <c r="H333" s="1850" t="s">
        <v>28</v>
      </c>
      <c r="I333" s="1850" t="s">
        <v>811</v>
      </c>
    </row>
    <row customHeight="1" ht="11.25">
      <c r="A334" s="1850" t="s">
        <v>2250</v>
      </c>
      <c r="B334" s="1850" t="s">
        <v>16</v>
      </c>
      <c r="C334" s="1850" t="s">
        <v>3422</v>
      </c>
      <c r="D334" s="1850" t="s">
        <v>3423</v>
      </c>
      <c r="E334" s="1850" t="s">
        <v>3424</v>
      </c>
      <c r="F334" s="1850" t="s">
        <v>3425</v>
      </c>
      <c r="G334" s="1850" t="s">
        <v>28</v>
      </c>
      <c r="H334" s="1850" t="s">
        <v>28</v>
      </c>
      <c r="I334" s="1850" t="s">
        <v>811</v>
      </c>
    </row>
    <row customHeight="1" ht="11.25">
      <c r="A335" s="1850" t="s">
        <v>2250</v>
      </c>
      <c r="B335" s="1850" t="s">
        <v>16</v>
      </c>
      <c r="C335" s="1850" t="s">
        <v>3426</v>
      </c>
      <c r="D335" s="1850" t="s">
        <v>3427</v>
      </c>
      <c r="E335" s="1850" t="s">
        <v>3428</v>
      </c>
      <c r="F335" s="1850" t="s">
        <v>2315</v>
      </c>
      <c r="G335" s="1850" t="s">
        <v>28</v>
      </c>
      <c r="H335" s="1850" t="s">
        <v>28</v>
      </c>
      <c r="I335" s="1850" t="s">
        <v>811</v>
      </c>
    </row>
    <row customHeight="1" ht="11.25">
      <c r="A336" s="1850" t="s">
        <v>2250</v>
      </c>
      <c r="B336" s="1850" t="s">
        <v>16</v>
      </c>
      <c r="C336" s="1850" t="s">
        <v>3429</v>
      </c>
      <c r="D336" s="1850" t="s">
        <v>3430</v>
      </c>
      <c r="E336" s="1850" t="s">
        <v>3431</v>
      </c>
      <c r="F336" s="1850" t="s">
        <v>2353</v>
      </c>
      <c r="G336" s="1850" t="s">
        <v>28</v>
      </c>
      <c r="H336" s="1850" t="s">
        <v>3432</v>
      </c>
      <c r="I336" s="1850" t="s">
        <v>811</v>
      </c>
    </row>
    <row customHeight="1" ht="11.25">
      <c r="A337" s="1850" t="s">
        <v>2250</v>
      </c>
      <c r="B337" s="1850" t="s">
        <v>16</v>
      </c>
      <c r="C337" s="1850" t="s">
        <v>3433</v>
      </c>
      <c r="D337" s="1850" t="s">
        <v>3434</v>
      </c>
      <c r="E337" s="1850" t="s">
        <v>3435</v>
      </c>
      <c r="F337" s="1850" t="s">
        <v>2357</v>
      </c>
      <c r="G337" s="1850" t="s">
        <v>28</v>
      </c>
      <c r="H337" s="1850" t="s">
        <v>28</v>
      </c>
      <c r="I337" s="1850" t="s">
        <v>811</v>
      </c>
    </row>
    <row customHeight="1" ht="11.25">
      <c r="A338" s="1850" t="s">
        <v>2250</v>
      </c>
      <c r="B338" s="1850" t="s">
        <v>16</v>
      </c>
      <c r="C338" s="1850" t="s">
        <v>3436</v>
      </c>
      <c r="D338" s="1850" t="s">
        <v>3437</v>
      </c>
      <c r="E338" s="1850" t="s">
        <v>3438</v>
      </c>
      <c r="F338" s="1850" t="s">
        <v>2344</v>
      </c>
      <c r="G338" s="1850" t="s">
        <v>28</v>
      </c>
      <c r="H338" s="1850" t="s">
        <v>28</v>
      </c>
      <c r="I338" s="1850" t="s">
        <v>811</v>
      </c>
    </row>
    <row customHeight="1" ht="11.25">
      <c r="A339" s="1850" t="s">
        <v>2250</v>
      </c>
      <c r="B339" s="1850" t="s">
        <v>16</v>
      </c>
      <c r="C339" s="1850" t="s">
        <v>3439</v>
      </c>
      <c r="D339" s="1850" t="s">
        <v>3440</v>
      </c>
      <c r="E339" s="1850" t="s">
        <v>3441</v>
      </c>
      <c r="F339" s="1850" t="s">
        <v>2272</v>
      </c>
      <c r="G339" s="1850" t="s">
        <v>28</v>
      </c>
      <c r="H339" s="1850" t="s">
        <v>28</v>
      </c>
      <c r="I339" s="1850" t="s">
        <v>811</v>
      </c>
    </row>
    <row customHeight="1" ht="11.25">
      <c r="A340" s="1850" t="s">
        <v>2250</v>
      </c>
      <c r="B340" s="1850" t="s">
        <v>16</v>
      </c>
      <c r="C340" s="1850" t="s">
        <v>3442</v>
      </c>
      <c r="D340" s="1850" t="s">
        <v>3443</v>
      </c>
      <c r="E340" s="1850" t="s">
        <v>3444</v>
      </c>
      <c r="F340" s="1850" t="s">
        <v>2357</v>
      </c>
      <c r="G340" s="1850" t="s">
        <v>28</v>
      </c>
      <c r="H340" s="1850" t="s">
        <v>28</v>
      </c>
      <c r="I340" s="1850" t="s">
        <v>811</v>
      </c>
    </row>
    <row customHeight="1" ht="11.25">
      <c r="A341" s="1850" t="s">
        <v>2250</v>
      </c>
      <c r="B341" s="1850" t="s">
        <v>16</v>
      </c>
      <c r="C341" s="1850" t="s">
        <v>3445</v>
      </c>
      <c r="D341" s="1850" t="s">
        <v>3446</v>
      </c>
      <c r="E341" s="1850" t="s">
        <v>3447</v>
      </c>
      <c r="F341" s="1850" t="s">
        <v>2712</v>
      </c>
      <c r="G341" s="1850" t="s">
        <v>28</v>
      </c>
      <c r="H341" s="1850" t="s">
        <v>28</v>
      </c>
      <c r="I341" s="1850" t="s">
        <v>811</v>
      </c>
    </row>
    <row customHeight="1" ht="11.25">
      <c r="A342" s="1850" t="s">
        <v>2250</v>
      </c>
      <c r="B342" s="1850" t="s">
        <v>16</v>
      </c>
      <c r="C342" s="1850" t="s">
        <v>3448</v>
      </c>
      <c r="D342" s="1850" t="s">
        <v>3449</v>
      </c>
      <c r="E342" s="1850" t="s">
        <v>3450</v>
      </c>
      <c r="F342" s="1850" t="s">
        <v>2353</v>
      </c>
      <c r="G342" s="1850" t="s">
        <v>28</v>
      </c>
      <c r="H342" s="1850" t="s">
        <v>28</v>
      </c>
      <c r="I342" s="1850" t="s">
        <v>811</v>
      </c>
    </row>
    <row customHeight="1" ht="11.25">
      <c r="A343" s="1850" t="s">
        <v>2250</v>
      </c>
      <c r="B343" s="1850" t="s">
        <v>16</v>
      </c>
      <c r="C343" s="1850" t="s">
        <v>3451</v>
      </c>
      <c r="D343" s="1850" t="s">
        <v>3452</v>
      </c>
      <c r="E343" s="1850" t="s">
        <v>3453</v>
      </c>
      <c r="F343" s="1850" t="s">
        <v>2598</v>
      </c>
      <c r="G343" s="1850" t="s">
        <v>28</v>
      </c>
      <c r="H343" s="1850" t="s">
        <v>28</v>
      </c>
      <c r="I343" s="1850" t="s">
        <v>811</v>
      </c>
    </row>
    <row customHeight="1" ht="11.25">
      <c r="A344" s="1850" t="s">
        <v>2250</v>
      </c>
      <c r="B344" s="1850" t="s">
        <v>16</v>
      </c>
      <c r="C344" s="1850" t="s">
        <v>3454</v>
      </c>
      <c r="D344" s="1850" t="s">
        <v>3455</v>
      </c>
      <c r="E344" s="1850" t="s">
        <v>3456</v>
      </c>
      <c r="F344" s="1850" t="s">
        <v>2254</v>
      </c>
      <c r="G344" s="1850" t="s">
        <v>28</v>
      </c>
      <c r="H344" s="1850" t="s">
        <v>28</v>
      </c>
      <c r="I344" s="1850" t="s">
        <v>811</v>
      </c>
    </row>
    <row customHeight="1" ht="11.25">
      <c r="A345" s="1850" t="s">
        <v>2250</v>
      </c>
      <c r="B345" s="1850" t="s">
        <v>16</v>
      </c>
      <c r="C345" s="1850" t="s">
        <v>3457</v>
      </c>
      <c r="D345" s="1850" t="s">
        <v>3458</v>
      </c>
      <c r="E345" s="1850" t="s">
        <v>3459</v>
      </c>
      <c r="F345" s="1850" t="s">
        <v>2344</v>
      </c>
      <c r="G345" s="1850" t="s">
        <v>28</v>
      </c>
      <c r="H345" s="1850" t="s">
        <v>28</v>
      </c>
      <c r="I345" s="1850" t="s">
        <v>811</v>
      </c>
    </row>
    <row customHeight="1" ht="11.25">
      <c r="A346" s="1850" t="s">
        <v>2250</v>
      </c>
      <c r="B346" s="1850" t="s">
        <v>16</v>
      </c>
      <c r="C346" s="1850" t="s">
        <v>3460</v>
      </c>
      <c r="D346" s="1850" t="s">
        <v>3461</v>
      </c>
      <c r="E346" s="1850" t="s">
        <v>3462</v>
      </c>
      <c r="F346" s="1850" t="s">
        <v>2272</v>
      </c>
      <c r="G346" s="1850" t="s">
        <v>28</v>
      </c>
      <c r="H346" s="1850" t="s">
        <v>28</v>
      </c>
      <c r="I346" s="1850" t="s">
        <v>811</v>
      </c>
    </row>
    <row customHeight="1" ht="11.25">
      <c r="A347" s="1850" t="s">
        <v>2250</v>
      </c>
      <c r="B347" s="1850" t="s">
        <v>16</v>
      </c>
      <c r="C347" s="1850" t="s">
        <v>3463</v>
      </c>
      <c r="D347" s="1850" t="s">
        <v>3464</v>
      </c>
      <c r="E347" s="1850" t="s">
        <v>3465</v>
      </c>
      <c r="F347" s="1850" t="s">
        <v>2357</v>
      </c>
      <c r="G347" s="1850" t="s">
        <v>28</v>
      </c>
      <c r="H347" s="1850" t="s">
        <v>28</v>
      </c>
      <c r="I347" s="1850" t="s">
        <v>811</v>
      </c>
    </row>
    <row customHeight="1" ht="11.25">
      <c r="A348" s="1850" t="s">
        <v>2250</v>
      </c>
      <c r="B348" s="1850" t="s">
        <v>16</v>
      </c>
      <c r="C348" s="1850" t="s">
        <v>3466</v>
      </c>
      <c r="D348" s="1850" t="s">
        <v>3467</v>
      </c>
      <c r="E348" s="1850" t="s">
        <v>3468</v>
      </c>
      <c r="F348" s="1850" t="s">
        <v>2315</v>
      </c>
      <c r="G348" s="1850" t="s">
        <v>28</v>
      </c>
      <c r="H348" s="1850" t="s">
        <v>28</v>
      </c>
      <c r="I348" s="1850" t="s">
        <v>811</v>
      </c>
    </row>
    <row customHeight="1" ht="11.25">
      <c r="A349" s="1850" t="s">
        <v>2250</v>
      </c>
      <c r="B349" s="1850" t="s">
        <v>16</v>
      </c>
      <c r="C349" s="1850" t="s">
        <v>3469</v>
      </c>
      <c r="D349" s="1850" t="s">
        <v>3470</v>
      </c>
      <c r="E349" s="1850" t="s">
        <v>3471</v>
      </c>
      <c r="F349" s="1850" t="s">
        <v>2353</v>
      </c>
      <c r="G349" s="1850" t="s">
        <v>28</v>
      </c>
      <c r="H349" s="1850" t="s">
        <v>28</v>
      </c>
      <c r="I349" s="1850" t="s">
        <v>811</v>
      </c>
    </row>
    <row customHeight="1" ht="11.25">
      <c r="A350" s="1850" t="s">
        <v>2250</v>
      </c>
      <c r="B350" s="1850" t="s">
        <v>16</v>
      </c>
      <c r="C350" s="1850" t="s">
        <v>3472</v>
      </c>
      <c r="D350" s="1850" t="s">
        <v>3473</v>
      </c>
      <c r="E350" s="1850" t="s">
        <v>3474</v>
      </c>
      <c r="F350" s="1850" t="s">
        <v>2315</v>
      </c>
      <c r="G350" s="1850" t="s">
        <v>3475</v>
      </c>
      <c r="H350" s="1850" t="s">
        <v>28</v>
      </c>
      <c r="I350" s="1850" t="s">
        <v>811</v>
      </c>
    </row>
    <row customHeight="1" ht="11.25">
      <c r="A351" s="1850" t="s">
        <v>2250</v>
      </c>
      <c r="B351" s="1850" t="s">
        <v>16</v>
      </c>
      <c r="C351" s="1850" t="s">
        <v>3476</v>
      </c>
      <c r="D351" s="1850" t="s">
        <v>3477</v>
      </c>
      <c r="E351" s="1850" t="s">
        <v>3478</v>
      </c>
      <c r="F351" s="1850" t="s">
        <v>2590</v>
      </c>
      <c r="G351" s="1850" t="s">
        <v>28</v>
      </c>
      <c r="H351" s="1850" t="s">
        <v>28</v>
      </c>
      <c r="I351" s="1850" t="s">
        <v>811</v>
      </c>
    </row>
    <row customHeight="1" ht="11.25">
      <c r="A352" s="1850" t="s">
        <v>2250</v>
      </c>
      <c r="B352" s="1850" t="s">
        <v>16</v>
      </c>
      <c r="C352" s="1850" t="s">
        <v>3479</v>
      </c>
      <c r="D352" s="1850" t="s">
        <v>3480</v>
      </c>
      <c r="E352" s="1850" t="s">
        <v>3481</v>
      </c>
      <c r="F352" s="1850" t="s">
        <v>2712</v>
      </c>
      <c r="G352" s="1850" t="s">
        <v>28</v>
      </c>
      <c r="H352" s="1850" t="s">
        <v>28</v>
      </c>
      <c r="I352" s="1850" t="s">
        <v>811</v>
      </c>
    </row>
    <row customHeight="1" ht="11.25">
      <c r="A353" s="1850" t="s">
        <v>2250</v>
      </c>
      <c r="B353" s="1850" t="s">
        <v>16</v>
      </c>
      <c r="C353" s="1850" t="s">
        <v>3482</v>
      </c>
      <c r="D353" s="1850" t="s">
        <v>3483</v>
      </c>
      <c r="E353" s="1850" t="s">
        <v>3484</v>
      </c>
      <c r="F353" s="1850" t="s">
        <v>2254</v>
      </c>
      <c r="G353" s="1850" t="s">
        <v>28</v>
      </c>
      <c r="H353" s="1850" t="s">
        <v>28</v>
      </c>
      <c r="I353" s="1850" t="s">
        <v>811</v>
      </c>
    </row>
    <row customHeight="1" ht="11.25">
      <c r="A354" s="1850" t="s">
        <v>2250</v>
      </c>
      <c r="B354" s="1850" t="s">
        <v>16</v>
      </c>
      <c r="C354" s="1850" t="s">
        <v>3485</v>
      </c>
      <c r="D354" s="1850" t="s">
        <v>3486</v>
      </c>
      <c r="E354" s="1850" t="s">
        <v>3487</v>
      </c>
      <c r="F354" s="1850" t="s">
        <v>2254</v>
      </c>
      <c r="G354" s="1850" t="s">
        <v>28</v>
      </c>
      <c r="H354" s="1850" t="s">
        <v>3488</v>
      </c>
      <c r="I354" s="1850" t="s">
        <v>811</v>
      </c>
    </row>
    <row customHeight="1" ht="11.25">
      <c r="A355" s="1850" t="s">
        <v>2250</v>
      </c>
      <c r="B355" s="1850" t="s">
        <v>16</v>
      </c>
      <c r="C355" s="1850" t="s">
        <v>3489</v>
      </c>
      <c r="D355" s="1850" t="s">
        <v>3490</v>
      </c>
      <c r="E355" s="1850" t="s">
        <v>3491</v>
      </c>
      <c r="F355" s="1850" t="s">
        <v>2340</v>
      </c>
      <c r="G355" s="1850" t="s">
        <v>28</v>
      </c>
      <c r="H355" s="1850" t="s">
        <v>28</v>
      </c>
      <c r="I355" s="1850" t="s">
        <v>811</v>
      </c>
    </row>
    <row customHeight="1" ht="11.25">
      <c r="A356" s="1850" t="s">
        <v>2250</v>
      </c>
      <c r="B356" s="1850" t="s">
        <v>16</v>
      </c>
      <c r="C356" s="1850" t="s">
        <v>3492</v>
      </c>
      <c r="D356" s="1850" t="s">
        <v>3493</v>
      </c>
      <c r="E356" s="1850" t="s">
        <v>3494</v>
      </c>
      <c r="F356" s="1850" t="s">
        <v>2286</v>
      </c>
      <c r="G356" s="1850" t="s">
        <v>28</v>
      </c>
      <c r="H356" s="1850" t="s">
        <v>28</v>
      </c>
      <c r="I356" s="1850" t="s">
        <v>811</v>
      </c>
    </row>
    <row customHeight="1" ht="11.25">
      <c r="A357" s="1850" t="s">
        <v>2250</v>
      </c>
      <c r="B357" s="1850" t="s">
        <v>16</v>
      </c>
      <c r="C357" s="1850" t="s">
        <v>3495</v>
      </c>
      <c r="D357" s="1850" t="s">
        <v>3496</v>
      </c>
      <c r="E357" s="1850" t="s">
        <v>3497</v>
      </c>
      <c r="F357" s="1850" t="s">
        <v>2344</v>
      </c>
      <c r="G357" s="1850" t="s">
        <v>28</v>
      </c>
      <c r="H357" s="1850" t="s">
        <v>28</v>
      </c>
      <c r="I357" s="1850" t="s">
        <v>811</v>
      </c>
    </row>
    <row customHeight="1" ht="11.25">
      <c r="A358" s="1850" t="s">
        <v>2250</v>
      </c>
      <c r="B358" s="1850" t="s">
        <v>16</v>
      </c>
      <c r="C358" s="1850" t="s">
        <v>3498</v>
      </c>
      <c r="D358" s="1850" t="s">
        <v>3499</v>
      </c>
      <c r="E358" s="1850" t="s">
        <v>3500</v>
      </c>
      <c r="F358" s="1850" t="s">
        <v>2590</v>
      </c>
      <c r="G358" s="1850" t="s">
        <v>28</v>
      </c>
      <c r="H358" s="1850" t="s">
        <v>28</v>
      </c>
      <c r="I358" s="1850" t="s">
        <v>811</v>
      </c>
    </row>
    <row customHeight="1" ht="11.25">
      <c r="A359" s="1850" t="s">
        <v>2250</v>
      </c>
      <c r="B359" s="1850" t="s">
        <v>16</v>
      </c>
      <c r="C359" s="1850" t="s">
        <v>3501</v>
      </c>
      <c r="D359" s="1850" t="s">
        <v>3502</v>
      </c>
      <c r="E359" s="1850" t="s">
        <v>3503</v>
      </c>
      <c r="F359" s="1850" t="s">
        <v>2307</v>
      </c>
      <c r="G359" s="1850" t="s">
        <v>28</v>
      </c>
      <c r="H359" s="1850" t="s">
        <v>28</v>
      </c>
      <c r="I359" s="1850" t="s">
        <v>811</v>
      </c>
    </row>
    <row customHeight="1" ht="11.25">
      <c r="A360" s="1850" t="s">
        <v>2250</v>
      </c>
      <c r="B360" s="1850" t="s">
        <v>16</v>
      </c>
      <c r="C360" s="1850" t="s">
        <v>3504</v>
      </c>
      <c r="D360" s="1850" t="s">
        <v>3505</v>
      </c>
      <c r="E360" s="1850" t="s">
        <v>3506</v>
      </c>
      <c r="F360" s="1850" t="s">
        <v>2344</v>
      </c>
      <c r="G360" s="1850" t="s">
        <v>28</v>
      </c>
      <c r="H360" s="1850" t="s">
        <v>28</v>
      </c>
      <c r="I360" s="1850" t="s">
        <v>811</v>
      </c>
    </row>
    <row customHeight="1" ht="11.25">
      <c r="A361" s="1850" t="s">
        <v>2250</v>
      </c>
      <c r="B361" s="1850" t="s">
        <v>16</v>
      </c>
      <c r="C361" s="1850" t="s">
        <v>3507</v>
      </c>
      <c r="D361" s="1850" t="s">
        <v>3508</v>
      </c>
      <c r="E361" s="1850" t="s">
        <v>3509</v>
      </c>
      <c r="F361" s="1850" t="s">
        <v>2254</v>
      </c>
      <c r="G361" s="1850" t="s">
        <v>28</v>
      </c>
      <c r="H361" s="1850" t="s">
        <v>28</v>
      </c>
      <c r="I361" s="1850" t="s">
        <v>811</v>
      </c>
    </row>
    <row customHeight="1" ht="11.25">
      <c r="A362" s="1850" t="s">
        <v>2250</v>
      </c>
      <c r="B362" s="1850" t="s">
        <v>16</v>
      </c>
      <c r="C362" s="1850" t="s">
        <v>3510</v>
      </c>
      <c r="D362" s="1850" t="s">
        <v>3511</v>
      </c>
      <c r="E362" s="1850" t="s">
        <v>3512</v>
      </c>
      <c r="F362" s="1850" t="s">
        <v>2357</v>
      </c>
      <c r="G362" s="1850" t="s">
        <v>28</v>
      </c>
      <c r="H362" s="1850" t="s">
        <v>28</v>
      </c>
      <c r="I362" s="1850" t="s">
        <v>811</v>
      </c>
    </row>
    <row customHeight="1" ht="11.25">
      <c r="A363" s="1850" t="s">
        <v>2250</v>
      </c>
      <c r="B363" s="1850" t="s">
        <v>16</v>
      </c>
      <c r="C363" s="1850" t="s">
        <v>3513</v>
      </c>
      <c r="D363" s="1850" t="s">
        <v>3514</v>
      </c>
      <c r="E363" s="1850" t="s">
        <v>3515</v>
      </c>
      <c r="F363" s="1850" t="s">
        <v>2349</v>
      </c>
      <c r="G363" s="1850" t="s">
        <v>28</v>
      </c>
      <c r="H363" s="1850" t="s">
        <v>28</v>
      </c>
      <c r="I363" s="1850" t="s">
        <v>811</v>
      </c>
    </row>
    <row customHeight="1" ht="11.25">
      <c r="A364" s="1850" t="s">
        <v>2250</v>
      </c>
      <c r="B364" s="1850" t="s">
        <v>16</v>
      </c>
      <c r="C364" s="1850" t="s">
        <v>3516</v>
      </c>
      <c r="D364" s="1850" t="s">
        <v>3517</v>
      </c>
      <c r="E364" s="1850" t="s">
        <v>3518</v>
      </c>
      <c r="F364" s="1850" t="s">
        <v>2357</v>
      </c>
      <c r="G364" s="1850" t="s">
        <v>28</v>
      </c>
      <c r="H364" s="1850" t="s">
        <v>28</v>
      </c>
      <c r="I364" s="1850" t="s">
        <v>811</v>
      </c>
    </row>
    <row customHeight="1" ht="11.25">
      <c r="A365" s="1850" t="s">
        <v>2250</v>
      </c>
      <c r="B365" s="1850" t="s">
        <v>16</v>
      </c>
      <c r="C365" s="1850" t="s">
        <v>3519</v>
      </c>
      <c r="D365" s="1850" t="s">
        <v>3520</v>
      </c>
      <c r="E365" s="1850" t="s">
        <v>3521</v>
      </c>
      <c r="F365" s="1850" t="s">
        <v>2315</v>
      </c>
      <c r="G365" s="1850" t="s">
        <v>28</v>
      </c>
      <c r="H365" s="1850" t="s">
        <v>28</v>
      </c>
      <c r="I365" s="1850" t="s">
        <v>811</v>
      </c>
    </row>
    <row customHeight="1" ht="11.25">
      <c r="A366" s="1850" t="s">
        <v>2250</v>
      </c>
      <c r="B366" s="1850" t="s">
        <v>16</v>
      </c>
      <c r="C366" s="1850" t="s">
        <v>3522</v>
      </c>
      <c r="D366" s="1850" t="s">
        <v>3523</v>
      </c>
      <c r="E366" s="1850" t="s">
        <v>3524</v>
      </c>
      <c r="F366" s="1850" t="s">
        <v>2349</v>
      </c>
      <c r="G366" s="1850" t="s">
        <v>28</v>
      </c>
      <c r="H366" s="1850" t="s">
        <v>28</v>
      </c>
      <c r="I366" s="1850" t="s">
        <v>811</v>
      </c>
    </row>
    <row customHeight="1" ht="11.25">
      <c r="A367" s="1850" t="s">
        <v>2250</v>
      </c>
      <c r="B367" s="1850" t="s">
        <v>16</v>
      </c>
      <c r="C367" s="1850" t="s">
        <v>3525</v>
      </c>
      <c r="D367" s="1850" t="s">
        <v>3526</v>
      </c>
      <c r="E367" s="1850" t="s">
        <v>3527</v>
      </c>
      <c r="F367" s="1850" t="s">
        <v>2357</v>
      </c>
      <c r="G367" s="1850" t="s">
        <v>28</v>
      </c>
      <c r="H367" s="1850" t="s">
        <v>3528</v>
      </c>
      <c r="I367" s="1850" t="s">
        <v>811</v>
      </c>
    </row>
    <row customHeight="1" ht="11.25">
      <c r="A368" s="1850" t="s">
        <v>2250</v>
      </c>
      <c r="B368" s="1850" t="s">
        <v>16</v>
      </c>
      <c r="C368" s="1850" t="s">
        <v>3529</v>
      </c>
      <c r="D368" s="1850" t="s">
        <v>3530</v>
      </c>
      <c r="E368" s="1850" t="s">
        <v>3531</v>
      </c>
      <c r="F368" s="1850" t="s">
        <v>2357</v>
      </c>
      <c r="G368" s="1850" t="s">
        <v>28</v>
      </c>
      <c r="H368" s="1850" t="s">
        <v>28</v>
      </c>
      <c r="I368" s="1850" t="s">
        <v>811</v>
      </c>
    </row>
    <row customHeight="1" ht="11.25">
      <c r="A369" s="1850" t="s">
        <v>2250</v>
      </c>
      <c r="B369" s="1850" t="s">
        <v>16</v>
      </c>
      <c r="C369" s="1850" t="s">
        <v>3532</v>
      </c>
      <c r="D369" s="1850" t="s">
        <v>3533</v>
      </c>
      <c r="E369" s="1850" t="s">
        <v>3534</v>
      </c>
      <c r="F369" s="1850" t="s">
        <v>3535</v>
      </c>
      <c r="G369" s="1850" t="s">
        <v>28</v>
      </c>
      <c r="H369" s="1850" t="s">
        <v>28</v>
      </c>
      <c r="I369" s="1850" t="s">
        <v>811</v>
      </c>
    </row>
    <row customHeight="1" ht="11.25">
      <c r="A370" s="1850" t="s">
        <v>2250</v>
      </c>
      <c r="B370" s="1850" t="s">
        <v>16</v>
      </c>
      <c r="C370" s="1850" t="s">
        <v>3536</v>
      </c>
      <c r="D370" s="1850" t="s">
        <v>3537</v>
      </c>
      <c r="E370" s="1850" t="s">
        <v>3538</v>
      </c>
      <c r="F370" s="1850" t="s">
        <v>3539</v>
      </c>
      <c r="G370" s="1850" t="s">
        <v>28</v>
      </c>
      <c r="H370" s="1850" t="s">
        <v>28</v>
      </c>
      <c r="I370" s="1850" t="s">
        <v>811</v>
      </c>
    </row>
    <row customHeight="1" ht="11.25">
      <c r="A371" s="1850" t="s">
        <v>2250</v>
      </c>
      <c r="B371" s="1850" t="s">
        <v>16</v>
      </c>
      <c r="C371" s="1850" t="s">
        <v>3540</v>
      </c>
      <c r="D371" s="1850" t="s">
        <v>3541</v>
      </c>
      <c r="E371" s="1850" t="s">
        <v>3542</v>
      </c>
      <c r="F371" s="1850" t="s">
        <v>2712</v>
      </c>
      <c r="G371" s="1850" t="s">
        <v>28</v>
      </c>
      <c r="H371" s="1850" t="s">
        <v>28</v>
      </c>
      <c r="I371" s="1850" t="s">
        <v>811</v>
      </c>
    </row>
    <row customHeight="1" ht="11.25">
      <c r="A372" s="1850" t="s">
        <v>2250</v>
      </c>
      <c r="B372" s="1850" t="s">
        <v>16</v>
      </c>
      <c r="C372" s="1850" t="s">
        <v>3543</v>
      </c>
      <c r="D372" s="1850" t="s">
        <v>3544</v>
      </c>
      <c r="E372" s="1850" t="s">
        <v>3545</v>
      </c>
      <c r="F372" s="1850" t="s">
        <v>3546</v>
      </c>
      <c r="G372" s="1850" t="s">
        <v>28</v>
      </c>
      <c r="H372" s="1850" t="s">
        <v>28</v>
      </c>
      <c r="I372" s="1850" t="s">
        <v>811</v>
      </c>
    </row>
    <row customHeight="1" ht="11.25">
      <c r="A373" s="1850" t="s">
        <v>2250</v>
      </c>
      <c r="B373" s="1850" t="s">
        <v>16</v>
      </c>
      <c r="C373" s="1850" t="s">
        <v>3547</v>
      </c>
      <c r="D373" s="1850" t="s">
        <v>3548</v>
      </c>
      <c r="E373" s="1850" t="s">
        <v>3549</v>
      </c>
      <c r="F373" s="1850" t="s">
        <v>2419</v>
      </c>
      <c r="G373" s="1850" t="s">
        <v>28</v>
      </c>
      <c r="H373" s="1850" t="s">
        <v>28</v>
      </c>
      <c r="I373" s="1850" t="s">
        <v>811</v>
      </c>
    </row>
    <row customHeight="1" ht="11.25">
      <c r="A374" s="1850" t="s">
        <v>2250</v>
      </c>
      <c r="B374" s="1850" t="s">
        <v>16</v>
      </c>
      <c r="C374" s="1850" t="s">
        <v>3550</v>
      </c>
      <c r="D374" s="1850" t="s">
        <v>3551</v>
      </c>
      <c r="E374" s="1850" t="s">
        <v>3552</v>
      </c>
      <c r="F374" s="1850" t="s">
        <v>2254</v>
      </c>
      <c r="G374" s="1850" t="s">
        <v>28</v>
      </c>
      <c r="H374" s="1850" t="s">
        <v>28</v>
      </c>
      <c r="I374" s="1850" t="s">
        <v>811</v>
      </c>
    </row>
    <row customHeight="1" ht="11.25">
      <c r="A375" s="1850" t="s">
        <v>2250</v>
      </c>
      <c r="B375" s="1850" t="s">
        <v>16</v>
      </c>
      <c r="C375" s="1850" t="s">
        <v>3553</v>
      </c>
      <c r="D375" s="1850" t="s">
        <v>3554</v>
      </c>
      <c r="E375" s="1850" t="s">
        <v>3555</v>
      </c>
      <c r="F375" s="1850" t="s">
        <v>2357</v>
      </c>
      <c r="G375" s="1850" t="s">
        <v>28</v>
      </c>
      <c r="H375" s="1850" t="s">
        <v>28</v>
      </c>
      <c r="I375" s="1850" t="s">
        <v>811</v>
      </c>
    </row>
    <row customHeight="1" ht="11.25">
      <c r="A376" s="1850" t="s">
        <v>2250</v>
      </c>
      <c r="B376" s="1850" t="s">
        <v>16</v>
      </c>
      <c r="C376" s="1850" t="s">
        <v>3556</v>
      </c>
      <c r="D376" s="1850" t="s">
        <v>3557</v>
      </c>
      <c r="E376" s="1850" t="s">
        <v>3558</v>
      </c>
      <c r="F376" s="1850" t="s">
        <v>2254</v>
      </c>
      <c r="G376" s="1850" t="s">
        <v>28</v>
      </c>
      <c r="H376" s="1850" t="s">
        <v>28</v>
      </c>
      <c r="I376" s="1850" t="s">
        <v>811</v>
      </c>
    </row>
    <row customHeight="1" ht="11.25">
      <c r="A377" s="1850" t="s">
        <v>2250</v>
      </c>
      <c r="B377" s="1850" t="s">
        <v>16</v>
      </c>
      <c r="C377" s="1850" t="s">
        <v>3559</v>
      </c>
      <c r="D377" s="1850" t="s">
        <v>3560</v>
      </c>
      <c r="E377" s="1850" t="s">
        <v>3561</v>
      </c>
      <c r="F377" s="1850" t="s">
        <v>2340</v>
      </c>
      <c r="G377" s="1850" t="s">
        <v>28</v>
      </c>
      <c r="H377" s="1850" t="s">
        <v>28</v>
      </c>
      <c r="I377" s="1850" t="s">
        <v>811</v>
      </c>
    </row>
    <row customHeight="1" ht="11.25">
      <c r="A378" s="1850" t="s">
        <v>2250</v>
      </c>
      <c r="B378" s="1850" t="s">
        <v>16</v>
      </c>
      <c r="C378" s="1850" t="s">
        <v>3562</v>
      </c>
      <c r="D378" s="1850" t="s">
        <v>3563</v>
      </c>
      <c r="E378" s="1850" t="s">
        <v>3564</v>
      </c>
      <c r="F378" s="1850" t="s">
        <v>2272</v>
      </c>
      <c r="G378" s="1850" t="s">
        <v>28</v>
      </c>
      <c r="H378" s="1850" t="s">
        <v>28</v>
      </c>
      <c r="I378" s="1850" t="s">
        <v>811</v>
      </c>
    </row>
    <row customHeight="1" ht="11.25">
      <c r="A379" s="1850" t="s">
        <v>2250</v>
      </c>
      <c r="B379" s="1850" t="s">
        <v>16</v>
      </c>
      <c r="C379" s="1850" t="s">
        <v>3565</v>
      </c>
      <c r="D379" s="1850" t="s">
        <v>3566</v>
      </c>
      <c r="E379" s="1850" t="s">
        <v>3567</v>
      </c>
      <c r="F379" s="1850" t="s">
        <v>2344</v>
      </c>
      <c r="G379" s="1850" t="s">
        <v>28</v>
      </c>
      <c r="H379" s="1850" t="s">
        <v>28</v>
      </c>
      <c r="I379" s="1850" t="s">
        <v>811</v>
      </c>
    </row>
    <row customHeight="1" ht="11.25">
      <c r="A380" s="1850" t="s">
        <v>2250</v>
      </c>
      <c r="B380" s="1850" t="s">
        <v>16</v>
      </c>
      <c r="C380" s="1850" t="s">
        <v>3568</v>
      </c>
      <c r="D380" s="1850" t="s">
        <v>3569</v>
      </c>
      <c r="E380" s="1850" t="s">
        <v>3408</v>
      </c>
      <c r="F380" s="1850" t="s">
        <v>2353</v>
      </c>
      <c r="G380" s="1850" t="s">
        <v>28</v>
      </c>
      <c r="H380" s="1850" t="s">
        <v>28</v>
      </c>
      <c r="I380" s="1850" t="s">
        <v>811</v>
      </c>
    </row>
    <row customHeight="1" ht="11.25">
      <c r="A381" s="1850" t="s">
        <v>2250</v>
      </c>
      <c r="B381" s="1850" t="s">
        <v>16</v>
      </c>
      <c r="C381" s="1850" t="s">
        <v>3570</v>
      </c>
      <c r="D381" s="1850" t="s">
        <v>3571</v>
      </c>
      <c r="E381" s="1850" t="s">
        <v>3572</v>
      </c>
      <c r="F381" s="1850" t="s">
        <v>2254</v>
      </c>
      <c r="G381" s="1850" t="s">
        <v>28</v>
      </c>
      <c r="H381" s="1850" t="s">
        <v>28</v>
      </c>
      <c r="I381" s="1850" t="s">
        <v>811</v>
      </c>
    </row>
    <row customHeight="1" ht="11.25">
      <c r="A382" s="1850" t="s">
        <v>2250</v>
      </c>
      <c r="B382" s="1850" t="s">
        <v>16</v>
      </c>
      <c r="C382" s="1850" t="s">
        <v>3573</v>
      </c>
      <c r="D382" s="1850" t="s">
        <v>3574</v>
      </c>
      <c r="E382" s="1850" t="s">
        <v>3575</v>
      </c>
      <c r="F382" s="1850" t="s">
        <v>2357</v>
      </c>
      <c r="G382" s="1850" t="s">
        <v>28</v>
      </c>
      <c r="H382" s="1850" t="s">
        <v>28</v>
      </c>
      <c r="I382" s="1850" t="s">
        <v>811</v>
      </c>
    </row>
    <row customHeight="1" ht="11.25">
      <c r="A383" s="1850" t="s">
        <v>2250</v>
      </c>
      <c r="B383" s="1850" t="s">
        <v>16</v>
      </c>
      <c r="C383" s="1850" t="s">
        <v>3576</v>
      </c>
      <c r="D383" s="1850" t="s">
        <v>3577</v>
      </c>
      <c r="E383" s="1850" t="s">
        <v>3578</v>
      </c>
      <c r="F383" s="1850" t="s">
        <v>2344</v>
      </c>
      <c r="G383" s="1850" t="s">
        <v>28</v>
      </c>
      <c r="H383" s="1850" t="s">
        <v>28</v>
      </c>
      <c r="I383" s="1850" t="s">
        <v>811</v>
      </c>
    </row>
    <row customHeight="1" ht="11.25">
      <c r="A384" s="1850" t="s">
        <v>2250</v>
      </c>
      <c r="B384" s="1850" t="s">
        <v>16</v>
      </c>
      <c r="C384" s="1850" t="s">
        <v>3579</v>
      </c>
      <c r="D384" s="1850" t="s">
        <v>3580</v>
      </c>
      <c r="E384" s="1850" t="s">
        <v>3581</v>
      </c>
      <c r="F384" s="1850" t="s">
        <v>2384</v>
      </c>
      <c r="G384" s="1850" t="s">
        <v>28</v>
      </c>
      <c r="H384" s="1850" t="s">
        <v>28</v>
      </c>
      <c r="I384" s="1850" t="s">
        <v>811</v>
      </c>
    </row>
    <row customHeight="1" ht="11.25">
      <c r="A385" s="1850" t="s">
        <v>2250</v>
      </c>
      <c r="B385" s="1850" t="s">
        <v>16</v>
      </c>
      <c r="C385" s="1850" t="s">
        <v>3582</v>
      </c>
      <c r="D385" s="1850" t="s">
        <v>3583</v>
      </c>
      <c r="E385" s="1850" t="s">
        <v>3584</v>
      </c>
      <c r="F385" s="1850" t="s">
        <v>2315</v>
      </c>
      <c r="G385" s="1850" t="s">
        <v>28</v>
      </c>
      <c r="H385" s="1850" t="s">
        <v>28</v>
      </c>
      <c r="I385" s="1850" t="s">
        <v>811</v>
      </c>
    </row>
    <row customHeight="1" ht="11.25">
      <c r="A386" s="1850" t="s">
        <v>2250</v>
      </c>
      <c r="B386" s="1850" t="s">
        <v>16</v>
      </c>
      <c r="C386" s="1850" t="s">
        <v>3585</v>
      </c>
      <c r="D386" s="1850" t="s">
        <v>3586</v>
      </c>
      <c r="E386" s="1850" t="s">
        <v>3587</v>
      </c>
      <c r="F386" s="1850" t="s">
        <v>2357</v>
      </c>
      <c r="G386" s="1850" t="s">
        <v>28</v>
      </c>
      <c r="H386" s="1850" t="s">
        <v>28</v>
      </c>
      <c r="I386" s="1850" t="s">
        <v>811</v>
      </c>
    </row>
    <row customHeight="1" ht="11.25">
      <c r="A387" s="1850" t="s">
        <v>2250</v>
      </c>
      <c r="B387" s="1850" t="s">
        <v>16</v>
      </c>
      <c r="C387" s="1850" t="s">
        <v>3588</v>
      </c>
      <c r="D387" s="1850" t="s">
        <v>3589</v>
      </c>
      <c r="E387" s="1850" t="s">
        <v>3590</v>
      </c>
      <c r="F387" s="1850" t="s">
        <v>2353</v>
      </c>
      <c r="G387" s="1850" t="s">
        <v>28</v>
      </c>
      <c r="H387" s="1850" t="s">
        <v>28</v>
      </c>
      <c r="I387" s="1850" t="s">
        <v>811</v>
      </c>
    </row>
    <row customHeight="1" ht="11.25">
      <c r="A388" s="1850" t="s">
        <v>2250</v>
      </c>
      <c r="B388" s="1850" t="s">
        <v>16</v>
      </c>
      <c r="C388" s="1850" t="s">
        <v>3591</v>
      </c>
      <c r="D388" s="1850" t="s">
        <v>3592</v>
      </c>
      <c r="E388" s="1850" t="s">
        <v>3593</v>
      </c>
      <c r="F388" s="1850" t="s">
        <v>2353</v>
      </c>
      <c r="G388" s="1850" t="s">
        <v>28</v>
      </c>
      <c r="H388" s="1850" t="s">
        <v>28</v>
      </c>
      <c r="I388" s="1850" t="s">
        <v>811</v>
      </c>
    </row>
    <row customHeight="1" ht="11.25">
      <c r="A389" s="1850" t="s">
        <v>2250</v>
      </c>
      <c r="B389" s="1850" t="s">
        <v>16</v>
      </c>
      <c r="C389" s="1850" t="s">
        <v>3594</v>
      </c>
      <c r="D389" s="1850" t="s">
        <v>3595</v>
      </c>
      <c r="E389" s="1850" t="s">
        <v>3596</v>
      </c>
      <c r="F389" s="1850" t="s">
        <v>2349</v>
      </c>
      <c r="G389" s="1850" t="s">
        <v>28</v>
      </c>
      <c r="H389" s="1850" t="s">
        <v>28</v>
      </c>
      <c r="I389" s="1850" t="s">
        <v>811</v>
      </c>
    </row>
    <row customHeight="1" ht="11.25">
      <c r="A390" s="1850" t="s">
        <v>2250</v>
      </c>
      <c r="B390" s="1850" t="s">
        <v>16</v>
      </c>
      <c r="C390" s="1850" t="s">
        <v>3597</v>
      </c>
      <c r="D390" s="1850" t="s">
        <v>3598</v>
      </c>
      <c r="E390" s="1850" t="s">
        <v>3599</v>
      </c>
      <c r="F390" s="1850" t="s">
        <v>2254</v>
      </c>
      <c r="G390" s="1850" t="s">
        <v>28</v>
      </c>
      <c r="H390" s="1850" t="s">
        <v>28</v>
      </c>
      <c r="I390" s="1850" t="s">
        <v>811</v>
      </c>
    </row>
    <row customHeight="1" ht="11.25">
      <c r="A391" s="1850" t="s">
        <v>2250</v>
      </c>
      <c r="B391" s="1850" t="s">
        <v>16</v>
      </c>
      <c r="C391" s="1850" t="s">
        <v>3600</v>
      </c>
      <c r="D391" s="1850" t="s">
        <v>3601</v>
      </c>
      <c r="E391" s="1850" t="s">
        <v>3602</v>
      </c>
      <c r="F391" s="1850" t="s">
        <v>2315</v>
      </c>
      <c r="G391" s="1850" t="s">
        <v>28</v>
      </c>
      <c r="H391" s="1850" t="s">
        <v>28</v>
      </c>
      <c r="I391" s="1850" t="s">
        <v>811</v>
      </c>
    </row>
    <row customHeight="1" ht="11.25">
      <c r="A392" s="1850" t="s">
        <v>2250</v>
      </c>
      <c r="B392" s="1850" t="s">
        <v>16</v>
      </c>
      <c r="C392" s="1850" t="s">
        <v>3603</v>
      </c>
      <c r="D392" s="1850" t="s">
        <v>3604</v>
      </c>
      <c r="E392" s="1850" t="s">
        <v>3605</v>
      </c>
      <c r="F392" s="1850" t="s">
        <v>2254</v>
      </c>
      <c r="G392" s="1850" t="s">
        <v>28</v>
      </c>
      <c r="H392" s="1850" t="s">
        <v>28</v>
      </c>
      <c r="I392" s="1850" t="s">
        <v>811</v>
      </c>
    </row>
    <row customHeight="1" ht="11.25">
      <c r="A393" s="1850" t="s">
        <v>2250</v>
      </c>
      <c r="B393" s="1850" t="s">
        <v>16</v>
      </c>
      <c r="C393" s="1850" t="s">
        <v>3606</v>
      </c>
      <c r="D393" s="1850" t="s">
        <v>3607</v>
      </c>
      <c r="E393" s="1850" t="s">
        <v>3608</v>
      </c>
      <c r="F393" s="1850" t="s">
        <v>2315</v>
      </c>
      <c r="G393" s="1850" t="s">
        <v>28</v>
      </c>
      <c r="H393" s="1850" t="s">
        <v>28</v>
      </c>
      <c r="I393" s="1850" t="s">
        <v>811</v>
      </c>
    </row>
    <row customHeight="1" ht="11.25">
      <c r="A394" s="1850" t="s">
        <v>2250</v>
      </c>
      <c r="B394" s="1850" t="s">
        <v>16</v>
      </c>
      <c r="C394" s="1850" t="s">
        <v>3609</v>
      </c>
      <c r="D394" s="1850" t="s">
        <v>3610</v>
      </c>
      <c r="E394" s="1850" t="s">
        <v>3611</v>
      </c>
      <c r="F394" s="1850" t="s">
        <v>3220</v>
      </c>
      <c r="G394" s="1850" t="s">
        <v>28</v>
      </c>
      <c r="H394" s="1850" t="s">
        <v>28</v>
      </c>
      <c r="I394" s="1850" t="s">
        <v>811</v>
      </c>
    </row>
    <row customHeight="1" ht="11.25">
      <c r="A395" s="1850" t="s">
        <v>2250</v>
      </c>
      <c r="B395" s="1850" t="s">
        <v>16</v>
      </c>
      <c r="C395" s="1850" t="s">
        <v>3612</v>
      </c>
      <c r="D395" s="1850" t="s">
        <v>3613</v>
      </c>
      <c r="E395" s="1850" t="s">
        <v>3614</v>
      </c>
      <c r="F395" s="1850" t="s">
        <v>2349</v>
      </c>
      <c r="G395" s="1850" t="s">
        <v>28</v>
      </c>
      <c r="H395" s="1850" t="s">
        <v>28</v>
      </c>
      <c r="I395" s="1850" t="s">
        <v>811</v>
      </c>
    </row>
    <row customHeight="1" ht="11.25">
      <c r="A396" s="1850" t="s">
        <v>2250</v>
      </c>
      <c r="B396" s="1850" t="s">
        <v>16</v>
      </c>
      <c r="C396" s="1850" t="s">
        <v>3615</v>
      </c>
      <c r="D396" s="1850" t="s">
        <v>3616</v>
      </c>
      <c r="E396" s="1850" t="s">
        <v>2262</v>
      </c>
      <c r="F396" s="1850" t="s">
        <v>2481</v>
      </c>
      <c r="G396" s="1850" t="s">
        <v>28</v>
      </c>
      <c r="H396" s="1850" t="s">
        <v>28</v>
      </c>
      <c r="I396" s="1850" t="s">
        <v>811</v>
      </c>
    </row>
    <row customHeight="1" ht="11.25">
      <c r="A397" s="1850" t="s">
        <v>2250</v>
      </c>
      <c r="B397" s="1850" t="s">
        <v>16</v>
      </c>
      <c r="C397" s="1850" t="s">
        <v>3617</v>
      </c>
      <c r="D397" s="1850" t="s">
        <v>3618</v>
      </c>
      <c r="E397" s="1850" t="s">
        <v>2321</v>
      </c>
      <c r="F397" s="1850" t="s">
        <v>3619</v>
      </c>
      <c r="G397" s="1850" t="s">
        <v>2326</v>
      </c>
      <c r="H397" s="1850" t="s">
        <v>28</v>
      </c>
      <c r="I397" s="1850" t="s">
        <v>811</v>
      </c>
    </row>
    <row customHeight="1" ht="11.25">
      <c r="A398" s="1850" t="s">
        <v>2250</v>
      </c>
      <c r="B398" s="1850" t="s">
        <v>16</v>
      </c>
      <c r="C398" s="1850" t="s">
        <v>3620</v>
      </c>
      <c r="D398" s="1850" t="s">
        <v>3621</v>
      </c>
      <c r="E398" s="1850" t="s">
        <v>3622</v>
      </c>
      <c r="F398" s="1850" t="s">
        <v>2349</v>
      </c>
      <c r="G398" s="1850" t="s">
        <v>28</v>
      </c>
      <c r="H398" s="1850" t="s">
        <v>28</v>
      </c>
      <c r="I398" s="1850" t="s">
        <v>811</v>
      </c>
    </row>
    <row customHeight="1" ht="11.25">
      <c r="A399" s="1850" t="s">
        <v>2250</v>
      </c>
      <c r="B399" s="1850" t="s">
        <v>16</v>
      </c>
      <c r="C399" s="1850" t="s">
        <v>3623</v>
      </c>
      <c r="D399" s="1850" t="s">
        <v>3624</v>
      </c>
      <c r="E399" s="1850" t="s">
        <v>3625</v>
      </c>
      <c r="F399" s="1850" t="s">
        <v>2315</v>
      </c>
      <c r="G399" s="1850" t="s">
        <v>28</v>
      </c>
      <c r="H399" s="1850" t="s">
        <v>28</v>
      </c>
      <c r="I399" s="1850" t="s">
        <v>811</v>
      </c>
    </row>
    <row customHeight="1" ht="11.25">
      <c r="A400" s="1850" t="s">
        <v>2250</v>
      </c>
      <c r="B400" s="1850" t="s">
        <v>16</v>
      </c>
      <c r="C400" s="1850" t="s">
        <v>3626</v>
      </c>
      <c r="D400" s="1850" t="s">
        <v>3627</v>
      </c>
      <c r="E400" s="1850" t="s">
        <v>3628</v>
      </c>
      <c r="F400" s="1850" t="s">
        <v>2254</v>
      </c>
      <c r="G400" s="1850" t="s">
        <v>28</v>
      </c>
      <c r="H400" s="1850" t="s">
        <v>28</v>
      </c>
      <c r="I400" s="1850" t="s">
        <v>811</v>
      </c>
    </row>
    <row customHeight="1" ht="11.25">
      <c r="A401" s="1850" t="s">
        <v>2250</v>
      </c>
      <c r="B401" s="1850" t="s">
        <v>16</v>
      </c>
      <c r="C401" s="1850" t="s">
        <v>3629</v>
      </c>
      <c r="D401" s="1850" t="s">
        <v>3630</v>
      </c>
      <c r="E401" s="1850" t="s">
        <v>3631</v>
      </c>
      <c r="F401" s="1850" t="s">
        <v>2344</v>
      </c>
      <c r="G401" s="1850" t="s">
        <v>28</v>
      </c>
      <c r="H401" s="1850" t="s">
        <v>3632</v>
      </c>
      <c r="I401" s="1850" t="s">
        <v>811</v>
      </c>
    </row>
    <row customHeight="1" ht="11.25">
      <c r="A402" s="1850" t="s">
        <v>2250</v>
      </c>
      <c r="B402" s="1850" t="s">
        <v>16</v>
      </c>
      <c r="C402" s="1850" t="s">
        <v>3633</v>
      </c>
      <c r="D402" s="1850" t="s">
        <v>3634</v>
      </c>
      <c r="E402" s="1850" t="s">
        <v>3635</v>
      </c>
      <c r="F402" s="1850" t="s">
        <v>2340</v>
      </c>
      <c r="G402" s="1850" t="s">
        <v>28</v>
      </c>
      <c r="H402" s="1850" t="s">
        <v>28</v>
      </c>
      <c r="I402" s="1850" t="s">
        <v>811</v>
      </c>
    </row>
    <row customHeight="1" ht="11.25">
      <c r="A403" s="1850" t="s">
        <v>2250</v>
      </c>
      <c r="B403" s="1850" t="s">
        <v>16</v>
      </c>
      <c r="C403" s="1850" t="s">
        <v>3636</v>
      </c>
      <c r="D403" s="1850" t="s">
        <v>3637</v>
      </c>
      <c r="E403" s="1850" t="s">
        <v>3638</v>
      </c>
      <c r="F403" s="1850" t="s">
        <v>2598</v>
      </c>
      <c r="G403" s="1850" t="s">
        <v>28</v>
      </c>
      <c r="H403" s="1850" t="s">
        <v>28</v>
      </c>
      <c r="I403" s="1850" t="s">
        <v>811</v>
      </c>
    </row>
    <row customHeight="1" ht="11.25">
      <c r="A404" s="1850" t="s">
        <v>2250</v>
      </c>
      <c r="B404" s="1850" t="s">
        <v>16</v>
      </c>
      <c r="C404" s="1850" t="s">
        <v>3639</v>
      </c>
      <c r="D404" s="1850" t="s">
        <v>3640</v>
      </c>
      <c r="E404" s="1850" t="s">
        <v>3641</v>
      </c>
      <c r="F404" s="1850" t="s">
        <v>2357</v>
      </c>
      <c r="G404" s="1850" t="s">
        <v>3642</v>
      </c>
      <c r="H404" s="1850" t="s">
        <v>28</v>
      </c>
      <c r="I404" s="1850" t="s">
        <v>811</v>
      </c>
    </row>
    <row customHeight="1" ht="11.25">
      <c r="A405" s="1850" t="s">
        <v>2250</v>
      </c>
      <c r="B405" s="1850" t="s">
        <v>16</v>
      </c>
      <c r="C405" s="1850" t="s">
        <v>3643</v>
      </c>
      <c r="D405" s="1850" t="s">
        <v>3644</v>
      </c>
      <c r="E405" s="1850" t="s">
        <v>3645</v>
      </c>
      <c r="F405" s="1850" t="s">
        <v>2353</v>
      </c>
      <c r="G405" s="1850" t="s">
        <v>28</v>
      </c>
      <c r="H405" s="1850" t="s">
        <v>28</v>
      </c>
      <c r="I405" s="1850" t="s">
        <v>811</v>
      </c>
    </row>
    <row customHeight="1" ht="11.25">
      <c r="A406" s="1850" t="s">
        <v>2250</v>
      </c>
      <c r="B406" s="1850" t="s">
        <v>16</v>
      </c>
      <c r="C406" s="1850" t="s">
        <v>3646</v>
      </c>
      <c r="D406" s="1850" t="s">
        <v>3647</v>
      </c>
      <c r="E406" s="1850" t="s">
        <v>3648</v>
      </c>
      <c r="F406" s="1850" t="s">
        <v>2315</v>
      </c>
      <c r="G406" s="1850" t="s">
        <v>3649</v>
      </c>
      <c r="H406" s="1850" t="s">
        <v>28</v>
      </c>
      <c r="I406" s="1850" t="s">
        <v>811</v>
      </c>
    </row>
    <row customHeight="1" ht="11.25">
      <c r="A407" s="1850" t="s">
        <v>2250</v>
      </c>
      <c r="B407" s="1850" t="s">
        <v>16</v>
      </c>
      <c r="C407" s="1850" t="s">
        <v>3650</v>
      </c>
      <c r="D407" s="1850" t="s">
        <v>3651</v>
      </c>
      <c r="E407" s="1850" t="s">
        <v>3652</v>
      </c>
      <c r="F407" s="1850" t="s">
        <v>2315</v>
      </c>
      <c r="G407" s="1850" t="s">
        <v>28</v>
      </c>
      <c r="H407" s="1850" t="s">
        <v>28</v>
      </c>
      <c r="I407" s="1850" t="s">
        <v>811</v>
      </c>
    </row>
    <row customHeight="1" ht="11.25">
      <c r="A408" s="1850" t="s">
        <v>2250</v>
      </c>
      <c r="B408" s="1850" t="s">
        <v>16</v>
      </c>
      <c r="C408" s="1850" t="s">
        <v>3653</v>
      </c>
      <c r="D408" s="1850" t="s">
        <v>3654</v>
      </c>
      <c r="E408" s="1850" t="s">
        <v>3655</v>
      </c>
      <c r="F408" s="1850" t="s">
        <v>2340</v>
      </c>
      <c r="G408" s="1850" t="s">
        <v>28</v>
      </c>
      <c r="H408" s="1850" t="s">
        <v>28</v>
      </c>
      <c r="I408" s="1850" t="s">
        <v>811</v>
      </c>
    </row>
    <row customHeight="1" ht="11.25">
      <c r="A409" s="1850" t="s">
        <v>2250</v>
      </c>
      <c r="B409" s="1850" t="s">
        <v>16</v>
      </c>
      <c r="C409" s="1850" t="s">
        <v>3656</v>
      </c>
      <c r="D409" s="1850" t="s">
        <v>3657</v>
      </c>
      <c r="E409" s="1850" t="s">
        <v>3658</v>
      </c>
      <c r="F409" s="1850" t="s">
        <v>2758</v>
      </c>
      <c r="G409" s="1850" t="s">
        <v>3659</v>
      </c>
      <c r="H409" s="1850" t="s">
        <v>3660</v>
      </c>
      <c r="I409" s="1850" t="s">
        <v>811</v>
      </c>
    </row>
    <row customHeight="1" ht="11.25">
      <c r="A410" s="1850" t="s">
        <v>2250</v>
      </c>
      <c r="B410" s="1850" t="s">
        <v>16</v>
      </c>
      <c r="C410" s="1850" t="s">
        <v>3661</v>
      </c>
      <c r="D410" s="1850" t="s">
        <v>3662</v>
      </c>
      <c r="E410" s="1850" t="s">
        <v>3663</v>
      </c>
      <c r="F410" s="1850" t="s">
        <v>2340</v>
      </c>
      <c r="G410" s="1850" t="s">
        <v>3664</v>
      </c>
      <c r="H410" s="1850" t="s">
        <v>28</v>
      </c>
      <c r="I410" s="1850" t="s">
        <v>811</v>
      </c>
    </row>
    <row customHeight="1" ht="11.25">
      <c r="A411" s="1850" t="s">
        <v>2250</v>
      </c>
      <c r="B411" s="1850" t="s">
        <v>16</v>
      </c>
      <c r="C411" s="1850" t="s">
        <v>3665</v>
      </c>
      <c r="D411" s="1850" t="s">
        <v>3666</v>
      </c>
      <c r="E411" s="1850" t="s">
        <v>3667</v>
      </c>
      <c r="F411" s="1850" t="s">
        <v>2419</v>
      </c>
      <c r="G411" s="1850" t="s">
        <v>28</v>
      </c>
      <c r="H411" s="1850" t="s">
        <v>28</v>
      </c>
      <c r="I411" s="1850" t="s">
        <v>811</v>
      </c>
    </row>
    <row customHeight="1" ht="11.25">
      <c r="A412" s="1850" t="s">
        <v>2250</v>
      </c>
      <c r="B412" s="1850" t="s">
        <v>16</v>
      </c>
      <c r="C412" s="1850" t="s">
        <v>3668</v>
      </c>
      <c r="D412" s="1850" t="s">
        <v>3669</v>
      </c>
      <c r="E412" s="1850" t="s">
        <v>3670</v>
      </c>
      <c r="F412" s="1850" t="s">
        <v>2353</v>
      </c>
      <c r="G412" s="1850" t="s">
        <v>3671</v>
      </c>
      <c r="H412" s="1850" t="s">
        <v>28</v>
      </c>
      <c r="I412" s="1850" t="s">
        <v>811</v>
      </c>
    </row>
    <row customHeight="1" ht="11.25">
      <c r="A413" s="1850" t="s">
        <v>2250</v>
      </c>
      <c r="B413" s="1850" t="s">
        <v>16</v>
      </c>
      <c r="C413" s="1850" t="s">
        <v>3672</v>
      </c>
      <c r="D413" s="1850" t="s">
        <v>3673</v>
      </c>
      <c r="E413" s="1850" t="s">
        <v>3674</v>
      </c>
      <c r="F413" s="1850" t="s">
        <v>2712</v>
      </c>
      <c r="G413" s="1850" t="s">
        <v>3675</v>
      </c>
      <c r="H413" s="1850" t="s">
        <v>3676</v>
      </c>
      <c r="I413" s="1850" t="s">
        <v>811</v>
      </c>
    </row>
    <row customHeight="1" ht="11.25">
      <c r="A414" s="1850" t="s">
        <v>2250</v>
      </c>
      <c r="B414" s="1850" t="s">
        <v>16</v>
      </c>
      <c r="C414" s="1850" t="s">
        <v>3677</v>
      </c>
      <c r="D414" s="1850" t="s">
        <v>3678</v>
      </c>
      <c r="E414" s="1850" t="s">
        <v>3679</v>
      </c>
      <c r="F414" s="1850" t="s">
        <v>2353</v>
      </c>
      <c r="G414" s="1850" t="s">
        <v>28</v>
      </c>
      <c r="H414" s="1850" t="s">
        <v>28</v>
      </c>
      <c r="I414" s="1850" t="s">
        <v>811</v>
      </c>
    </row>
    <row customHeight="1" ht="11.25">
      <c r="A415" s="1850" t="s">
        <v>2250</v>
      </c>
      <c r="B415" s="1850" t="s">
        <v>16</v>
      </c>
      <c r="C415" s="1850" t="s">
        <v>3680</v>
      </c>
      <c r="D415" s="1850" t="s">
        <v>3681</v>
      </c>
      <c r="E415" s="1850" t="s">
        <v>3682</v>
      </c>
      <c r="F415" s="1850" t="s">
        <v>2344</v>
      </c>
      <c r="G415" s="1850" t="s">
        <v>28</v>
      </c>
      <c r="H415" s="1850" t="s">
        <v>28</v>
      </c>
      <c r="I415" s="1850" t="s">
        <v>811</v>
      </c>
    </row>
    <row customHeight="1" ht="11.25">
      <c r="A416" s="1850" t="s">
        <v>2250</v>
      </c>
      <c r="B416" s="1850" t="s">
        <v>16</v>
      </c>
      <c r="C416" s="1850" t="s">
        <v>3683</v>
      </c>
      <c r="D416" s="1850" t="s">
        <v>3684</v>
      </c>
      <c r="E416" s="1850" t="s">
        <v>3685</v>
      </c>
      <c r="F416" s="1850" t="s">
        <v>2340</v>
      </c>
      <c r="G416" s="1850" t="s">
        <v>28</v>
      </c>
      <c r="H416" s="1850" t="s">
        <v>28</v>
      </c>
      <c r="I416" s="1850" t="s">
        <v>811</v>
      </c>
    </row>
    <row customHeight="1" ht="11.25">
      <c r="A417" s="1850" t="s">
        <v>2250</v>
      </c>
      <c r="B417" s="1850" t="s">
        <v>16</v>
      </c>
      <c r="C417" s="1850" t="s">
        <v>3686</v>
      </c>
      <c r="D417" s="1850" t="s">
        <v>3687</v>
      </c>
      <c r="E417" s="1850" t="s">
        <v>3688</v>
      </c>
      <c r="F417" s="1850" t="s">
        <v>2344</v>
      </c>
      <c r="G417" s="1850" t="s">
        <v>28</v>
      </c>
      <c r="H417" s="1850" t="s">
        <v>3689</v>
      </c>
      <c r="I417" s="1850" t="s">
        <v>811</v>
      </c>
    </row>
    <row customHeight="1" ht="11.25">
      <c r="A418" s="1850" t="s">
        <v>2250</v>
      </c>
      <c r="B418" s="1850" t="s">
        <v>16</v>
      </c>
      <c r="C418" s="1850" t="s">
        <v>3690</v>
      </c>
      <c r="D418" s="1850" t="s">
        <v>3691</v>
      </c>
      <c r="E418" s="1850" t="s">
        <v>3692</v>
      </c>
      <c r="F418" s="1850" t="s">
        <v>3693</v>
      </c>
      <c r="G418" s="1850" t="s">
        <v>28</v>
      </c>
      <c r="H418" s="1850" t="s">
        <v>28</v>
      </c>
      <c r="I418" s="1850" t="s">
        <v>811</v>
      </c>
    </row>
    <row customHeight="1" ht="11.25">
      <c r="A419" s="1850" t="s">
        <v>2250</v>
      </c>
      <c r="B419" s="1850" t="s">
        <v>16</v>
      </c>
      <c r="C419" s="1850" t="s">
        <v>3694</v>
      </c>
      <c r="D419" s="1850" t="s">
        <v>3695</v>
      </c>
      <c r="E419" s="1850" t="s">
        <v>3692</v>
      </c>
      <c r="F419" s="1850" t="s">
        <v>2340</v>
      </c>
      <c r="G419" s="1850" t="s">
        <v>28</v>
      </c>
      <c r="H419" s="1850" t="s">
        <v>28</v>
      </c>
      <c r="I419" s="1850" t="s">
        <v>811</v>
      </c>
    </row>
    <row customHeight="1" ht="11.25">
      <c r="A420" s="1850" t="s">
        <v>2250</v>
      </c>
      <c r="B420" s="1850" t="s">
        <v>16</v>
      </c>
      <c r="C420" s="1850" t="s">
        <v>3696</v>
      </c>
      <c r="D420" s="1850" t="s">
        <v>3697</v>
      </c>
      <c r="E420" s="1850" t="s">
        <v>3692</v>
      </c>
      <c r="F420" s="1850" t="s">
        <v>3698</v>
      </c>
      <c r="G420" s="1850" t="s">
        <v>28</v>
      </c>
      <c r="H420" s="1850" t="s">
        <v>28</v>
      </c>
      <c r="I420" s="1850" t="s">
        <v>811</v>
      </c>
    </row>
    <row customHeight="1" ht="11.25">
      <c r="A421" s="1850" t="s">
        <v>2250</v>
      </c>
      <c r="B421" s="1850" t="s">
        <v>16</v>
      </c>
      <c r="C421" s="1850" t="s">
        <v>3699</v>
      </c>
      <c r="D421" s="1850" t="s">
        <v>3700</v>
      </c>
      <c r="E421" s="1850" t="s">
        <v>3692</v>
      </c>
      <c r="F421" s="1850" t="s">
        <v>3701</v>
      </c>
      <c r="G421" s="1850" t="s">
        <v>28</v>
      </c>
      <c r="H421" s="1850" t="s">
        <v>28</v>
      </c>
      <c r="I421" s="1850" t="s">
        <v>811</v>
      </c>
    </row>
    <row customHeight="1" ht="11.25">
      <c r="A422" s="1850" t="s">
        <v>2250</v>
      </c>
      <c r="B422" s="1850" t="s">
        <v>16</v>
      </c>
      <c r="C422" s="1850" t="s">
        <v>3702</v>
      </c>
      <c r="D422" s="1850" t="s">
        <v>3703</v>
      </c>
      <c r="E422" s="1850" t="s">
        <v>3692</v>
      </c>
      <c r="F422" s="1850" t="s">
        <v>3704</v>
      </c>
      <c r="G422" s="1850" t="s">
        <v>28</v>
      </c>
      <c r="H422" s="1850" t="s">
        <v>28</v>
      </c>
      <c r="I422" s="1850" t="s">
        <v>811</v>
      </c>
    </row>
    <row customHeight="1" ht="11.25">
      <c r="A423" s="1850" t="s">
        <v>2250</v>
      </c>
      <c r="B423" s="1850" t="s">
        <v>16</v>
      </c>
      <c r="C423" s="1850" t="s">
        <v>3705</v>
      </c>
      <c r="D423" s="1850" t="s">
        <v>3706</v>
      </c>
      <c r="E423" s="1850" t="s">
        <v>3692</v>
      </c>
      <c r="F423" s="1850" t="s">
        <v>3707</v>
      </c>
      <c r="G423" s="1850" t="s">
        <v>28</v>
      </c>
      <c r="H423" s="1850" t="s">
        <v>28</v>
      </c>
      <c r="I423" s="1850" t="s">
        <v>811</v>
      </c>
    </row>
    <row customHeight="1" ht="11.25">
      <c r="A424" s="1850" t="s">
        <v>2250</v>
      </c>
      <c r="B424" s="1850" t="s">
        <v>16</v>
      </c>
      <c r="C424" s="1850" t="s">
        <v>3708</v>
      </c>
      <c r="D424" s="1850" t="s">
        <v>3709</v>
      </c>
      <c r="E424" s="1850" t="s">
        <v>3692</v>
      </c>
      <c r="F424" s="1850" t="s">
        <v>3710</v>
      </c>
      <c r="G424" s="1850" t="s">
        <v>28</v>
      </c>
      <c r="H424" s="1850" t="s">
        <v>28</v>
      </c>
      <c r="I424" s="1850" t="s">
        <v>811</v>
      </c>
    </row>
    <row customHeight="1" ht="11.25">
      <c r="A425" s="1850" t="s">
        <v>2250</v>
      </c>
      <c r="B425" s="1850" t="s">
        <v>16</v>
      </c>
      <c r="C425" s="1850" t="s">
        <v>3711</v>
      </c>
      <c r="D425" s="1850" t="s">
        <v>3712</v>
      </c>
      <c r="E425" s="1850" t="s">
        <v>3692</v>
      </c>
      <c r="F425" s="1850" t="s">
        <v>3713</v>
      </c>
      <c r="G425" s="1850" t="s">
        <v>28</v>
      </c>
      <c r="H425" s="1850" t="s">
        <v>28</v>
      </c>
      <c r="I425" s="1850" t="s">
        <v>811</v>
      </c>
    </row>
    <row customHeight="1" ht="11.25">
      <c r="A426" s="1850" t="s">
        <v>2250</v>
      </c>
      <c r="B426" s="1850" t="s">
        <v>16</v>
      </c>
      <c r="C426" s="1850" t="s">
        <v>3714</v>
      </c>
      <c r="D426" s="1850" t="s">
        <v>3715</v>
      </c>
      <c r="E426" s="1850" t="s">
        <v>3692</v>
      </c>
      <c r="F426" s="1850" t="s">
        <v>3716</v>
      </c>
      <c r="G426" s="1850" t="s">
        <v>28</v>
      </c>
      <c r="H426" s="1850" t="s">
        <v>28</v>
      </c>
      <c r="I426" s="1850" t="s">
        <v>811</v>
      </c>
    </row>
    <row customHeight="1" ht="11.25">
      <c r="A427" s="1850" t="s">
        <v>2250</v>
      </c>
      <c r="B427" s="1850" t="s">
        <v>16</v>
      </c>
      <c r="C427" s="1850" t="s">
        <v>3717</v>
      </c>
      <c r="D427" s="1850" t="s">
        <v>3718</v>
      </c>
      <c r="E427" s="1850" t="s">
        <v>3692</v>
      </c>
      <c r="F427" s="1850" t="s">
        <v>3719</v>
      </c>
      <c r="G427" s="1850" t="s">
        <v>28</v>
      </c>
      <c r="H427" s="1850" t="s">
        <v>28</v>
      </c>
      <c r="I427" s="1850" t="s">
        <v>811</v>
      </c>
    </row>
    <row customHeight="1" ht="11.25">
      <c r="A428" s="1850" t="s">
        <v>2250</v>
      </c>
      <c r="B428" s="1850" t="s">
        <v>16</v>
      </c>
      <c r="C428" s="1850" t="s">
        <v>3720</v>
      </c>
      <c r="D428" s="1850" t="s">
        <v>3721</v>
      </c>
      <c r="E428" s="1850" t="s">
        <v>3692</v>
      </c>
      <c r="F428" s="1850" t="s">
        <v>3722</v>
      </c>
      <c r="G428" s="1850" t="s">
        <v>28</v>
      </c>
      <c r="H428" s="1850" t="s">
        <v>28</v>
      </c>
      <c r="I428" s="1850" t="s">
        <v>811</v>
      </c>
    </row>
    <row customHeight="1" ht="11.25">
      <c r="A429" s="1850" t="s">
        <v>2250</v>
      </c>
      <c r="B429" s="1850" t="s">
        <v>16</v>
      </c>
      <c r="C429" s="1850" t="s">
        <v>3723</v>
      </c>
      <c r="D429" s="1850" t="s">
        <v>3724</v>
      </c>
      <c r="E429" s="1850" t="s">
        <v>3725</v>
      </c>
      <c r="F429" s="1850" t="s">
        <v>2690</v>
      </c>
      <c r="G429" s="1850" t="s">
        <v>3726</v>
      </c>
      <c r="H429" s="1850" t="s">
        <v>28</v>
      </c>
      <c r="I429" s="1850" t="s">
        <v>811</v>
      </c>
    </row>
    <row customHeight="1" ht="11.25">
      <c r="A430" s="1850" t="s">
        <v>2250</v>
      </c>
      <c r="B430" s="1850" t="s">
        <v>16</v>
      </c>
      <c r="C430" s="1850" t="s">
        <v>3727</v>
      </c>
      <c r="D430" s="1850" t="s">
        <v>3728</v>
      </c>
      <c r="E430" s="1850" t="s">
        <v>3725</v>
      </c>
      <c r="F430" s="1850" t="s">
        <v>3729</v>
      </c>
      <c r="G430" s="1850" t="s">
        <v>3726</v>
      </c>
      <c r="H430" s="1850" t="s">
        <v>28</v>
      </c>
      <c r="I430" s="1850" t="s">
        <v>811</v>
      </c>
    </row>
    <row customHeight="1" ht="11.25">
      <c r="A431" s="1850" t="s">
        <v>2250</v>
      </c>
      <c r="B431" s="1850" t="s">
        <v>16</v>
      </c>
      <c r="C431" s="1850" t="s">
        <v>3730</v>
      </c>
      <c r="D431" s="1850" t="s">
        <v>3731</v>
      </c>
      <c r="E431" s="1850" t="s">
        <v>3732</v>
      </c>
      <c r="F431" s="1850" t="s">
        <v>3055</v>
      </c>
      <c r="G431" s="1850" t="s">
        <v>28</v>
      </c>
      <c r="H431" s="1850" t="s">
        <v>3733</v>
      </c>
      <c r="I431" s="1850" t="s">
        <v>811</v>
      </c>
    </row>
    <row customHeight="1" ht="11.25">
      <c r="A432" s="1850" t="s">
        <v>2250</v>
      </c>
      <c r="B432" s="1850" t="s">
        <v>16</v>
      </c>
      <c r="C432" s="1850" t="s">
        <v>3734</v>
      </c>
      <c r="D432" s="1850" t="s">
        <v>3735</v>
      </c>
      <c r="E432" s="1850" t="s">
        <v>3736</v>
      </c>
      <c r="F432" s="1850" t="s">
        <v>2357</v>
      </c>
      <c r="G432" s="1850" t="s">
        <v>28</v>
      </c>
      <c r="H432" s="1850" t="s">
        <v>28</v>
      </c>
      <c r="I432" s="1850" t="s">
        <v>811</v>
      </c>
    </row>
    <row customHeight="1" ht="11.25">
      <c r="A433" s="1850" t="s">
        <v>2250</v>
      </c>
      <c r="B433" s="1850" t="s">
        <v>16</v>
      </c>
      <c r="C433" s="1850" t="s">
        <v>3737</v>
      </c>
      <c r="D433" s="1850" t="s">
        <v>3738</v>
      </c>
      <c r="E433" s="1850" t="s">
        <v>3739</v>
      </c>
      <c r="F433" s="1850" t="s">
        <v>2353</v>
      </c>
      <c r="G433" s="1850" t="s">
        <v>28</v>
      </c>
      <c r="H433" s="1850" t="s">
        <v>28</v>
      </c>
      <c r="I433" s="1850" t="s">
        <v>811</v>
      </c>
    </row>
    <row customHeight="1" ht="11.25">
      <c r="A434" s="1850" t="s">
        <v>2250</v>
      </c>
      <c r="B434" s="1850" t="s">
        <v>16</v>
      </c>
      <c r="C434" s="1850" t="s">
        <v>3740</v>
      </c>
      <c r="D434" s="1850" t="s">
        <v>3741</v>
      </c>
      <c r="E434" s="1850" t="s">
        <v>3742</v>
      </c>
      <c r="F434" s="1850" t="s">
        <v>3743</v>
      </c>
      <c r="G434" s="1850" t="s">
        <v>28</v>
      </c>
      <c r="H434" s="1850" t="s">
        <v>28</v>
      </c>
      <c r="I434" s="1850" t="s">
        <v>811</v>
      </c>
    </row>
    <row customHeight="1" ht="11.25">
      <c r="A435" s="1850" t="s">
        <v>2250</v>
      </c>
      <c r="B435" s="1850" t="s">
        <v>16</v>
      </c>
      <c r="C435" s="1850" t="s">
        <v>3744</v>
      </c>
      <c r="D435" s="1850" t="s">
        <v>3745</v>
      </c>
      <c r="E435" s="1850" t="s">
        <v>3746</v>
      </c>
      <c r="F435" s="1850" t="s">
        <v>3747</v>
      </c>
      <c r="G435" s="1850" t="s">
        <v>28</v>
      </c>
      <c r="H435" s="1850" t="s">
        <v>28</v>
      </c>
      <c r="I435" s="1850" t="s">
        <v>811</v>
      </c>
    </row>
    <row customHeight="1" ht="11.25">
      <c r="A436" s="1850" t="s">
        <v>2250</v>
      </c>
      <c r="B436" s="1850" t="s">
        <v>16</v>
      </c>
      <c r="C436" s="1850" t="s">
        <v>3748</v>
      </c>
      <c r="D436" s="1850" t="s">
        <v>3749</v>
      </c>
      <c r="E436" s="1850" t="s">
        <v>3750</v>
      </c>
      <c r="F436" s="1850" t="s">
        <v>2344</v>
      </c>
      <c r="G436" s="1850" t="s">
        <v>3751</v>
      </c>
      <c r="H436" s="1850" t="s">
        <v>28</v>
      </c>
      <c r="I436" s="1850" t="s">
        <v>811</v>
      </c>
    </row>
    <row customHeight="1" ht="11.25">
      <c r="A437" s="1850" t="s">
        <v>2250</v>
      </c>
      <c r="B437" s="1850" t="s">
        <v>16</v>
      </c>
      <c r="C437" s="1850" t="s">
        <v>3752</v>
      </c>
      <c r="D437" s="1850" t="s">
        <v>3753</v>
      </c>
      <c r="E437" s="1850" t="s">
        <v>3754</v>
      </c>
      <c r="F437" s="1850" t="s">
        <v>2272</v>
      </c>
      <c r="G437" s="1850" t="s">
        <v>28</v>
      </c>
      <c r="H437" s="1850" t="s">
        <v>28</v>
      </c>
      <c r="I437" s="1850" t="s">
        <v>811</v>
      </c>
    </row>
    <row customHeight="1" ht="11.25">
      <c r="A438" s="1850" t="s">
        <v>2250</v>
      </c>
      <c r="B438" s="1850" t="s">
        <v>16</v>
      </c>
      <c r="C438" s="1850" t="s">
        <v>3755</v>
      </c>
      <c r="D438" s="1850" t="s">
        <v>3756</v>
      </c>
      <c r="E438" s="1850" t="s">
        <v>3757</v>
      </c>
      <c r="F438" s="1850" t="s">
        <v>3758</v>
      </c>
      <c r="G438" s="1850" t="s">
        <v>28</v>
      </c>
      <c r="H438" s="1850" t="s">
        <v>28</v>
      </c>
      <c r="I438" s="1850" t="s">
        <v>811</v>
      </c>
    </row>
    <row customHeight="1" ht="11.25">
      <c r="A439" s="1850" t="s">
        <v>2250</v>
      </c>
      <c r="B439" s="1850" t="s">
        <v>16</v>
      </c>
      <c r="C439" s="1850" t="s">
        <v>3759</v>
      </c>
      <c r="D439" s="1850" t="s">
        <v>3760</v>
      </c>
      <c r="E439" s="1850" t="s">
        <v>3761</v>
      </c>
      <c r="F439" s="1850" t="s">
        <v>2254</v>
      </c>
      <c r="G439" s="1850" t="s">
        <v>2759</v>
      </c>
      <c r="H439" s="1850" t="s">
        <v>28</v>
      </c>
      <c r="I439" s="1850" t="s">
        <v>811</v>
      </c>
    </row>
    <row customHeight="1" ht="11.25">
      <c r="A440" s="1850" t="s">
        <v>2250</v>
      </c>
      <c r="B440" s="1850" t="s">
        <v>16</v>
      </c>
      <c r="C440" s="1850" t="s">
        <v>3762</v>
      </c>
      <c r="D440" s="1850" t="s">
        <v>3763</v>
      </c>
      <c r="E440" s="1850" t="s">
        <v>3764</v>
      </c>
      <c r="F440" s="1850" t="s">
        <v>2384</v>
      </c>
      <c r="G440" s="1850" t="s">
        <v>28</v>
      </c>
      <c r="H440" s="1850" t="s">
        <v>28</v>
      </c>
      <c r="I440" s="1850" t="s">
        <v>811</v>
      </c>
    </row>
    <row customHeight="1" ht="11.25">
      <c r="A441" s="1850" t="s">
        <v>2250</v>
      </c>
      <c r="B441" s="1850" t="s">
        <v>16</v>
      </c>
      <c r="C441" s="1850" t="s">
        <v>3765</v>
      </c>
      <c r="D441" s="1850" t="s">
        <v>3766</v>
      </c>
      <c r="E441" s="1850" t="s">
        <v>3767</v>
      </c>
      <c r="F441" s="1850" t="s">
        <v>2340</v>
      </c>
      <c r="G441" s="1850" t="s">
        <v>3152</v>
      </c>
      <c r="H441" s="1850" t="s">
        <v>28</v>
      </c>
      <c r="I441" s="1850" t="s">
        <v>811</v>
      </c>
    </row>
    <row customHeight="1" ht="11.25">
      <c r="A442" s="1850" t="s">
        <v>2250</v>
      </c>
      <c r="B442" s="1850" t="s">
        <v>16</v>
      </c>
      <c r="C442" s="1850" t="s">
        <v>3768</v>
      </c>
      <c r="D442" s="1850" t="s">
        <v>3769</v>
      </c>
      <c r="E442" s="1850" t="s">
        <v>3770</v>
      </c>
      <c r="F442" s="1850" t="s">
        <v>2254</v>
      </c>
      <c r="G442" s="1850" t="s">
        <v>3771</v>
      </c>
      <c r="H442" s="1850" t="s">
        <v>28</v>
      </c>
      <c r="I442" s="1850" t="s">
        <v>811</v>
      </c>
    </row>
    <row customHeight="1" ht="11.25">
      <c r="A443" s="1850" t="s">
        <v>2250</v>
      </c>
      <c r="B443" s="1850" t="s">
        <v>16</v>
      </c>
      <c r="C443" s="1850" t="s">
        <v>3772</v>
      </c>
      <c r="D443" s="1850" t="s">
        <v>3773</v>
      </c>
      <c r="E443" s="1850" t="s">
        <v>3774</v>
      </c>
      <c r="F443" s="1850" t="s">
        <v>3775</v>
      </c>
      <c r="G443" s="1850" t="s">
        <v>28</v>
      </c>
      <c r="H443" s="1850" t="s">
        <v>3776</v>
      </c>
      <c r="I443" s="1850" t="s">
        <v>811</v>
      </c>
    </row>
    <row customHeight="1" ht="11.25">
      <c r="A444" s="1850" t="s">
        <v>2250</v>
      </c>
      <c r="B444" s="1850" t="s">
        <v>16</v>
      </c>
      <c r="C444" s="1850" t="s">
        <v>3777</v>
      </c>
      <c r="D444" s="1850" t="s">
        <v>3778</v>
      </c>
      <c r="E444" s="1850" t="s">
        <v>3779</v>
      </c>
      <c r="F444" s="1850" t="s">
        <v>2357</v>
      </c>
      <c r="G444" s="1850" t="s">
        <v>3780</v>
      </c>
      <c r="H444" s="1850" t="s">
        <v>3781</v>
      </c>
      <c r="I444" s="1850" t="s">
        <v>811</v>
      </c>
    </row>
    <row customHeight="1" ht="11.25">
      <c r="A445" s="1850" t="s">
        <v>2250</v>
      </c>
      <c r="B445" s="1850" t="s">
        <v>16</v>
      </c>
      <c r="C445" s="1850" t="s">
        <v>3782</v>
      </c>
      <c r="D445" s="1850" t="s">
        <v>3783</v>
      </c>
      <c r="E445" s="1850" t="s">
        <v>3784</v>
      </c>
      <c r="F445" s="1850" t="s">
        <v>2254</v>
      </c>
      <c r="G445" s="1850" t="s">
        <v>28</v>
      </c>
      <c r="H445" s="1850" t="s">
        <v>28</v>
      </c>
      <c r="I445" s="1850" t="s">
        <v>811</v>
      </c>
    </row>
    <row customHeight="1" ht="11.25">
      <c r="A446" s="1850" t="s">
        <v>2250</v>
      </c>
      <c r="B446" s="1850" t="s">
        <v>16</v>
      </c>
      <c r="C446" s="1850" t="s">
        <v>3785</v>
      </c>
      <c r="D446" s="1850" t="s">
        <v>3786</v>
      </c>
      <c r="E446" s="1850" t="s">
        <v>3787</v>
      </c>
      <c r="F446" s="1850" t="s">
        <v>2357</v>
      </c>
      <c r="G446" s="1850" t="s">
        <v>3788</v>
      </c>
      <c r="H446" s="1850" t="s">
        <v>3789</v>
      </c>
      <c r="I446" s="1850" t="s">
        <v>811</v>
      </c>
    </row>
    <row customHeight="1" ht="11.25">
      <c r="A447" s="1850" t="s">
        <v>2250</v>
      </c>
      <c r="B447" s="1850" t="s">
        <v>16</v>
      </c>
      <c r="C447" s="1850" t="s">
        <v>3790</v>
      </c>
      <c r="D447" s="1850" t="s">
        <v>3791</v>
      </c>
      <c r="E447" s="1850" t="s">
        <v>3792</v>
      </c>
      <c r="F447" s="1850" t="s">
        <v>3793</v>
      </c>
      <c r="G447" s="1850" t="s">
        <v>28</v>
      </c>
      <c r="H447" s="1850" t="s">
        <v>28</v>
      </c>
      <c r="I447" s="1850" t="s">
        <v>811</v>
      </c>
    </row>
    <row customHeight="1" ht="11.25">
      <c r="A448" s="1850" t="s">
        <v>2250</v>
      </c>
      <c r="B448" s="1850" t="s">
        <v>16</v>
      </c>
      <c r="C448" s="1850" t="s">
        <v>3794</v>
      </c>
      <c r="D448" s="1850" t="s">
        <v>3795</v>
      </c>
      <c r="E448" s="1850" t="s">
        <v>3796</v>
      </c>
      <c r="F448" s="1850" t="s">
        <v>2344</v>
      </c>
      <c r="G448" s="1850" t="s">
        <v>28</v>
      </c>
      <c r="H448" s="1850" t="s">
        <v>28</v>
      </c>
      <c r="I448" s="1850" t="s">
        <v>811</v>
      </c>
    </row>
    <row customHeight="1" ht="11.25">
      <c r="A449" s="1850" t="s">
        <v>2250</v>
      </c>
      <c r="B449" s="1850" t="s">
        <v>16</v>
      </c>
      <c r="C449" s="1850" t="s">
        <v>3797</v>
      </c>
      <c r="D449" s="1850" t="s">
        <v>3798</v>
      </c>
      <c r="E449" s="1850" t="s">
        <v>3799</v>
      </c>
      <c r="F449" s="1850" t="s">
        <v>2254</v>
      </c>
      <c r="G449" s="1850" t="s">
        <v>28</v>
      </c>
      <c r="H449" s="1850" t="s">
        <v>28</v>
      </c>
      <c r="I449" s="1850" t="s">
        <v>811</v>
      </c>
    </row>
    <row customHeight="1" ht="11.25">
      <c r="A450" s="1850" t="s">
        <v>2250</v>
      </c>
      <c r="B450" s="1850" t="s">
        <v>16</v>
      </c>
      <c r="C450" s="1850" t="s">
        <v>3800</v>
      </c>
      <c r="D450" s="1850" t="s">
        <v>3801</v>
      </c>
      <c r="E450" s="1850" t="s">
        <v>3802</v>
      </c>
      <c r="F450" s="1850" t="s">
        <v>2340</v>
      </c>
      <c r="G450" s="1850" t="s">
        <v>28</v>
      </c>
      <c r="H450" s="1850" t="s">
        <v>28</v>
      </c>
      <c r="I450" s="1850" t="s">
        <v>811</v>
      </c>
    </row>
    <row customHeight="1" ht="11.25">
      <c r="A451" s="1850" t="s">
        <v>2250</v>
      </c>
      <c r="B451" s="1850" t="s">
        <v>16</v>
      </c>
      <c r="C451" s="1850" t="s">
        <v>3803</v>
      </c>
      <c r="D451" s="1850" t="s">
        <v>3804</v>
      </c>
      <c r="E451" s="1850" t="s">
        <v>3805</v>
      </c>
      <c r="F451" s="1850" t="s">
        <v>2353</v>
      </c>
      <c r="G451" s="1850" t="s">
        <v>3806</v>
      </c>
      <c r="H451" s="1850" t="s">
        <v>28</v>
      </c>
      <c r="I451" s="1850" t="s">
        <v>811</v>
      </c>
    </row>
    <row customHeight="1" ht="11.25">
      <c r="A452" s="1850" t="s">
        <v>2250</v>
      </c>
      <c r="B452" s="1850" t="s">
        <v>16</v>
      </c>
      <c r="C452" s="1850" t="s">
        <v>3807</v>
      </c>
      <c r="D452" s="1850" t="s">
        <v>3808</v>
      </c>
      <c r="E452" s="1850" t="s">
        <v>3809</v>
      </c>
      <c r="F452" s="1850" t="s">
        <v>2712</v>
      </c>
      <c r="G452" s="1850" t="s">
        <v>28</v>
      </c>
      <c r="H452" s="1850" t="s">
        <v>28</v>
      </c>
      <c r="I452" s="1850" t="s">
        <v>811</v>
      </c>
    </row>
    <row customHeight="1" ht="11.25">
      <c r="A453" s="1850" t="s">
        <v>2250</v>
      </c>
      <c r="B453" s="1850" t="s">
        <v>16</v>
      </c>
      <c r="C453" s="1850" t="s">
        <v>3810</v>
      </c>
      <c r="D453" s="1850" t="s">
        <v>3811</v>
      </c>
      <c r="E453" s="1850" t="s">
        <v>3812</v>
      </c>
      <c r="F453" s="1850" t="s">
        <v>2353</v>
      </c>
      <c r="G453" s="1850" t="s">
        <v>28</v>
      </c>
      <c r="H453" s="1850" t="s">
        <v>28</v>
      </c>
      <c r="I453" s="1850" t="s">
        <v>811</v>
      </c>
    </row>
    <row customHeight="1" ht="11.25">
      <c r="A454" s="1850" t="s">
        <v>2250</v>
      </c>
      <c r="B454" s="1850" t="s">
        <v>16</v>
      </c>
      <c r="C454" s="1850" t="s">
        <v>3813</v>
      </c>
      <c r="D454" s="1850" t="s">
        <v>3814</v>
      </c>
      <c r="E454" s="1850" t="s">
        <v>3815</v>
      </c>
      <c r="F454" s="1850" t="s">
        <v>2353</v>
      </c>
      <c r="G454" s="1850" t="s">
        <v>28</v>
      </c>
      <c r="H454" s="1850" t="s">
        <v>28</v>
      </c>
      <c r="I454" s="1850" t="s">
        <v>811</v>
      </c>
    </row>
    <row customHeight="1" ht="11.25">
      <c r="A455" s="1850" t="s">
        <v>2250</v>
      </c>
      <c r="B455" s="1850" t="s">
        <v>16</v>
      </c>
      <c r="C455" s="1850" t="s">
        <v>3816</v>
      </c>
      <c r="D455" s="1850" t="s">
        <v>3817</v>
      </c>
      <c r="E455" s="1850" t="s">
        <v>3818</v>
      </c>
      <c r="F455" s="1850" t="s">
        <v>2340</v>
      </c>
      <c r="G455" s="1850" t="s">
        <v>28</v>
      </c>
      <c r="H455" s="1850" t="s">
        <v>28</v>
      </c>
      <c r="I455" s="1850" t="s">
        <v>811</v>
      </c>
    </row>
    <row customHeight="1" ht="11.25">
      <c r="A456" s="1850" t="s">
        <v>2250</v>
      </c>
      <c r="B456" s="1850" t="s">
        <v>16</v>
      </c>
      <c r="C456" s="1850" t="s">
        <v>3819</v>
      </c>
      <c r="D456" s="1850" t="s">
        <v>3820</v>
      </c>
      <c r="E456" s="1850" t="s">
        <v>3821</v>
      </c>
      <c r="F456" s="1850" t="s">
        <v>2344</v>
      </c>
      <c r="G456" s="1850" t="s">
        <v>28</v>
      </c>
      <c r="H456" s="1850" t="s">
        <v>28</v>
      </c>
      <c r="I456" s="1850" t="s">
        <v>811</v>
      </c>
    </row>
    <row customHeight="1" ht="11.25">
      <c r="A457" s="1850" t="s">
        <v>2250</v>
      </c>
      <c r="B457" s="1850" t="s">
        <v>16</v>
      </c>
      <c r="C457" s="1850" t="s">
        <v>3822</v>
      </c>
      <c r="D457" s="1850" t="s">
        <v>3823</v>
      </c>
      <c r="E457" s="1850" t="s">
        <v>3824</v>
      </c>
      <c r="F457" s="1850" t="s">
        <v>3825</v>
      </c>
      <c r="G457" s="1850" t="s">
        <v>28</v>
      </c>
      <c r="H457" s="1850" t="s">
        <v>2600</v>
      </c>
      <c r="I457" s="1850" t="s">
        <v>811</v>
      </c>
    </row>
    <row customHeight="1" ht="11.25">
      <c r="A458" s="1850" t="s">
        <v>2250</v>
      </c>
      <c r="B458" s="1850" t="s">
        <v>16</v>
      </c>
      <c r="C458" s="1850" t="s">
        <v>3826</v>
      </c>
      <c r="D458" s="1850" t="s">
        <v>3827</v>
      </c>
      <c r="E458" s="1850" t="s">
        <v>3828</v>
      </c>
      <c r="F458" s="1850" t="s">
        <v>2344</v>
      </c>
      <c r="G458" s="1850" t="s">
        <v>3829</v>
      </c>
      <c r="H458" s="1850" t="s">
        <v>28</v>
      </c>
      <c r="I458" s="1850" t="s">
        <v>811</v>
      </c>
    </row>
    <row customHeight="1" ht="11.25">
      <c r="A459" s="1850" t="s">
        <v>2250</v>
      </c>
      <c r="B459" s="1850" t="s">
        <v>16</v>
      </c>
      <c r="C459" s="1850" t="s">
        <v>3830</v>
      </c>
      <c r="D459" s="1850" t="s">
        <v>3831</v>
      </c>
      <c r="E459" s="1850" t="s">
        <v>3832</v>
      </c>
      <c r="F459" s="1850" t="s">
        <v>2340</v>
      </c>
      <c r="G459" s="1850" t="s">
        <v>3833</v>
      </c>
      <c r="H459" s="1850" t="s">
        <v>28</v>
      </c>
      <c r="I459" s="1850" t="s">
        <v>811</v>
      </c>
    </row>
    <row customHeight="1" ht="11.25">
      <c r="A460" s="1850" t="s">
        <v>2250</v>
      </c>
      <c r="B460" s="1850" t="s">
        <v>16</v>
      </c>
      <c r="C460" s="1850" t="s">
        <v>3834</v>
      </c>
      <c r="D460" s="1850" t="s">
        <v>3835</v>
      </c>
      <c r="E460" s="1850" t="s">
        <v>3836</v>
      </c>
      <c r="F460" s="1850" t="s">
        <v>2384</v>
      </c>
      <c r="G460" s="1850" t="s">
        <v>3837</v>
      </c>
      <c r="H460" s="1850" t="s">
        <v>28</v>
      </c>
      <c r="I460" s="1850" t="s">
        <v>811</v>
      </c>
    </row>
    <row customHeight="1" ht="11.25">
      <c r="A461" s="1850" t="s">
        <v>2250</v>
      </c>
      <c r="B461" s="1850" t="s">
        <v>16</v>
      </c>
      <c r="C461" s="1850" t="s">
        <v>3838</v>
      </c>
      <c r="D461" s="1850" t="s">
        <v>3839</v>
      </c>
      <c r="E461" s="1850" t="s">
        <v>3840</v>
      </c>
      <c r="F461" s="1850" t="s">
        <v>2349</v>
      </c>
      <c r="G461" s="1850" t="s">
        <v>28</v>
      </c>
      <c r="H461" s="1850" t="s">
        <v>28</v>
      </c>
      <c r="I461" s="1850" t="s">
        <v>811</v>
      </c>
    </row>
    <row customHeight="1" ht="11.25">
      <c r="A462" s="1850" t="s">
        <v>2250</v>
      </c>
      <c r="B462" s="1850" t="s">
        <v>16</v>
      </c>
      <c r="C462" s="1850" t="s">
        <v>3841</v>
      </c>
      <c r="D462" s="1850" t="s">
        <v>3842</v>
      </c>
      <c r="E462" s="1850" t="s">
        <v>3843</v>
      </c>
      <c r="F462" s="1850" t="s">
        <v>3844</v>
      </c>
      <c r="G462" s="1850" t="s">
        <v>28</v>
      </c>
      <c r="H462" s="1850" t="s">
        <v>28</v>
      </c>
      <c r="I462" s="1850" t="s">
        <v>811</v>
      </c>
    </row>
    <row customHeight="1" ht="11.25">
      <c r="A463" s="1850" t="s">
        <v>2250</v>
      </c>
      <c r="B463" s="1850" t="s">
        <v>16</v>
      </c>
      <c r="C463" s="1850" t="s">
        <v>3845</v>
      </c>
      <c r="D463" s="1850" t="s">
        <v>3846</v>
      </c>
      <c r="E463" s="1850" t="s">
        <v>3847</v>
      </c>
      <c r="F463" s="1850" t="s">
        <v>2598</v>
      </c>
      <c r="G463" s="1850" t="s">
        <v>3848</v>
      </c>
      <c r="H463" s="1850" t="s">
        <v>28</v>
      </c>
      <c r="I463" s="1850" t="s">
        <v>811</v>
      </c>
    </row>
    <row customHeight="1" ht="11.25">
      <c r="A464" s="1850" t="s">
        <v>2250</v>
      </c>
      <c r="B464" s="1850" t="s">
        <v>16</v>
      </c>
      <c r="C464" s="1850" t="s">
        <v>3849</v>
      </c>
      <c r="D464" s="1850" t="s">
        <v>3850</v>
      </c>
      <c r="E464" s="1850" t="s">
        <v>3851</v>
      </c>
      <c r="F464" s="1850" t="s">
        <v>2349</v>
      </c>
      <c r="G464" s="1850" t="s">
        <v>28</v>
      </c>
      <c r="H464" s="1850" t="s">
        <v>28</v>
      </c>
      <c r="I464" s="1850" t="s">
        <v>811</v>
      </c>
    </row>
    <row customHeight="1" ht="11.25">
      <c r="A465" s="1850" t="s">
        <v>2250</v>
      </c>
      <c r="B465" s="1850" t="s">
        <v>16</v>
      </c>
      <c r="C465" s="1850" t="s">
        <v>3852</v>
      </c>
      <c r="D465" s="1850" t="s">
        <v>3853</v>
      </c>
      <c r="E465" s="1850" t="s">
        <v>3854</v>
      </c>
      <c r="F465" s="1850" t="s">
        <v>2598</v>
      </c>
      <c r="G465" s="1850" t="s">
        <v>28</v>
      </c>
      <c r="H465" s="1850" t="s">
        <v>28</v>
      </c>
      <c r="I465" s="1850" t="s">
        <v>811</v>
      </c>
    </row>
    <row customHeight="1" ht="11.25">
      <c r="A466" s="1850" t="s">
        <v>2250</v>
      </c>
      <c r="B466" s="1850" t="s">
        <v>16</v>
      </c>
      <c r="C466" s="1850" t="s">
        <v>3855</v>
      </c>
      <c r="D466" s="1850" t="s">
        <v>3856</v>
      </c>
      <c r="E466" s="1850" t="s">
        <v>3857</v>
      </c>
      <c r="F466" s="1850" t="s">
        <v>2353</v>
      </c>
      <c r="G466" s="1850" t="s">
        <v>28</v>
      </c>
      <c r="H466" s="1850" t="s">
        <v>28</v>
      </c>
      <c r="I466" s="1850" t="s">
        <v>811</v>
      </c>
    </row>
    <row customHeight="1" ht="11.25">
      <c r="A467" s="1850" t="s">
        <v>2250</v>
      </c>
      <c r="B467" s="1850" t="s">
        <v>16</v>
      </c>
      <c r="C467" s="1850" t="s">
        <v>3858</v>
      </c>
      <c r="D467" s="1850" t="s">
        <v>3859</v>
      </c>
      <c r="E467" s="1850" t="s">
        <v>3860</v>
      </c>
      <c r="F467" s="1850" t="s">
        <v>2340</v>
      </c>
      <c r="G467" s="1850" t="s">
        <v>28</v>
      </c>
      <c r="H467" s="1850" t="s">
        <v>28</v>
      </c>
      <c r="I467" s="1850" t="s">
        <v>811</v>
      </c>
    </row>
    <row customHeight="1" ht="11.25">
      <c r="A468" s="1850" t="s">
        <v>2250</v>
      </c>
      <c r="B468" s="1850" t="s">
        <v>16</v>
      </c>
      <c r="C468" s="1850" t="s">
        <v>3861</v>
      </c>
      <c r="D468" s="1850" t="s">
        <v>3862</v>
      </c>
      <c r="E468" s="1850" t="s">
        <v>3863</v>
      </c>
      <c r="F468" s="1850" t="s">
        <v>3864</v>
      </c>
      <c r="G468" s="1850" t="s">
        <v>28</v>
      </c>
      <c r="H468" s="1850" t="s">
        <v>28</v>
      </c>
      <c r="I468" s="1850" t="s">
        <v>811</v>
      </c>
    </row>
    <row customHeight="1" ht="11.25">
      <c r="A469" s="1850" t="s">
        <v>2250</v>
      </c>
      <c r="B469" s="1850" t="s">
        <v>16</v>
      </c>
      <c r="C469" s="1850" t="s">
        <v>3865</v>
      </c>
      <c r="D469" s="1850" t="s">
        <v>3866</v>
      </c>
      <c r="E469" s="1850" t="s">
        <v>3867</v>
      </c>
      <c r="F469" s="1850" t="s">
        <v>2340</v>
      </c>
      <c r="G469" s="1850" t="s">
        <v>28</v>
      </c>
      <c r="H469" s="1850" t="s">
        <v>28</v>
      </c>
      <c r="I469" s="1850" t="s">
        <v>811</v>
      </c>
    </row>
    <row customHeight="1" ht="11.25">
      <c r="A470" s="1850" t="s">
        <v>2250</v>
      </c>
      <c r="B470" s="1850" t="s">
        <v>16</v>
      </c>
      <c r="C470" s="1850" t="s">
        <v>3868</v>
      </c>
      <c r="D470" s="1850" t="s">
        <v>3869</v>
      </c>
      <c r="E470" s="1850" t="s">
        <v>3870</v>
      </c>
      <c r="F470" s="1850" t="s">
        <v>3871</v>
      </c>
      <c r="G470" s="1850" t="s">
        <v>28</v>
      </c>
      <c r="H470" s="1850" t="s">
        <v>28</v>
      </c>
      <c r="I470" s="1850" t="s">
        <v>811</v>
      </c>
    </row>
    <row customHeight="1" ht="11.25">
      <c r="A471" s="1850" t="s">
        <v>2250</v>
      </c>
      <c r="B471" s="1850" t="s">
        <v>16</v>
      </c>
      <c r="C471" s="1850" t="s">
        <v>3872</v>
      </c>
      <c r="D471" s="1850" t="s">
        <v>3873</v>
      </c>
      <c r="E471" s="1850" t="s">
        <v>3874</v>
      </c>
      <c r="F471" s="1850" t="s">
        <v>2357</v>
      </c>
      <c r="G471" s="1850" t="s">
        <v>28</v>
      </c>
      <c r="H471" s="1850" t="s">
        <v>28</v>
      </c>
      <c r="I471" s="1850" t="s">
        <v>811</v>
      </c>
    </row>
    <row customHeight="1" ht="11.25">
      <c r="A472" s="1850" t="s">
        <v>2250</v>
      </c>
      <c r="B472" s="1850" t="s">
        <v>16</v>
      </c>
      <c r="C472" s="1850" t="s">
        <v>3875</v>
      </c>
      <c r="D472" s="1850" t="s">
        <v>3876</v>
      </c>
      <c r="E472" s="1850" t="s">
        <v>3877</v>
      </c>
      <c r="F472" s="1850" t="s">
        <v>2307</v>
      </c>
      <c r="G472" s="1850" t="s">
        <v>28</v>
      </c>
      <c r="H472" s="1850" t="s">
        <v>28</v>
      </c>
      <c r="I472" s="1850" t="s">
        <v>811</v>
      </c>
    </row>
    <row customHeight="1" ht="11.25">
      <c r="A473" s="1850" t="s">
        <v>2250</v>
      </c>
      <c r="B473" s="1850" t="s">
        <v>16</v>
      </c>
      <c r="C473" s="1850" t="s">
        <v>3878</v>
      </c>
      <c r="D473" s="1850" t="s">
        <v>3879</v>
      </c>
      <c r="E473" s="1850" t="s">
        <v>3880</v>
      </c>
      <c r="F473" s="1850" t="s">
        <v>2307</v>
      </c>
      <c r="G473" s="1850" t="s">
        <v>3881</v>
      </c>
      <c r="H473" s="1850" t="s">
        <v>28</v>
      </c>
      <c r="I473" s="1850" t="s">
        <v>811</v>
      </c>
    </row>
    <row customHeight="1" ht="11.25">
      <c r="A474" s="1850" t="s">
        <v>2250</v>
      </c>
      <c r="B474" s="1850" t="s">
        <v>16</v>
      </c>
      <c r="C474" s="1850" t="s">
        <v>3882</v>
      </c>
      <c r="D474" s="1850" t="s">
        <v>3883</v>
      </c>
      <c r="E474" s="1850" t="s">
        <v>3884</v>
      </c>
      <c r="F474" s="1850" t="s">
        <v>2579</v>
      </c>
      <c r="G474" s="1850" t="s">
        <v>28</v>
      </c>
      <c r="H474" s="1850" t="s">
        <v>28</v>
      </c>
      <c r="I474" s="1850" t="s">
        <v>811</v>
      </c>
    </row>
    <row customHeight="1" ht="11.25">
      <c r="A475" s="1850" t="s">
        <v>2250</v>
      </c>
      <c r="B475" s="1850" t="s">
        <v>16</v>
      </c>
      <c r="C475" s="1850" t="s">
        <v>3885</v>
      </c>
      <c r="D475" s="1850" t="s">
        <v>3886</v>
      </c>
      <c r="E475" s="1850" t="s">
        <v>3887</v>
      </c>
      <c r="F475" s="1850" t="s">
        <v>2357</v>
      </c>
      <c r="G475" s="1850" t="s">
        <v>28</v>
      </c>
      <c r="H475" s="1850" t="s">
        <v>28</v>
      </c>
      <c r="I475" s="1850" t="s">
        <v>811</v>
      </c>
    </row>
    <row customHeight="1" ht="11.25">
      <c r="A476" s="1850" t="s">
        <v>2250</v>
      </c>
      <c r="B476" s="1850" t="s">
        <v>16</v>
      </c>
      <c r="C476" s="1850" t="s">
        <v>3888</v>
      </c>
      <c r="D476" s="1850" t="s">
        <v>3889</v>
      </c>
      <c r="E476" s="1850" t="s">
        <v>3890</v>
      </c>
      <c r="F476" s="1850" t="s">
        <v>2357</v>
      </c>
      <c r="G476" s="1850" t="s">
        <v>3891</v>
      </c>
      <c r="H476" s="1850" t="s">
        <v>28</v>
      </c>
      <c r="I476" s="1850" t="s">
        <v>811</v>
      </c>
    </row>
    <row customHeight="1" ht="11.25">
      <c r="A477" s="1850" t="s">
        <v>2250</v>
      </c>
      <c r="B477" s="1850" t="s">
        <v>16</v>
      </c>
      <c r="C477" s="1850" t="s">
        <v>3892</v>
      </c>
      <c r="D477" s="1850" t="s">
        <v>3893</v>
      </c>
      <c r="E477" s="1850" t="s">
        <v>3894</v>
      </c>
      <c r="F477" s="1850" t="s">
        <v>2357</v>
      </c>
      <c r="G477" s="1850" t="s">
        <v>28</v>
      </c>
      <c r="H477" s="1850" t="s">
        <v>28</v>
      </c>
      <c r="I477" s="1850" t="s">
        <v>811</v>
      </c>
    </row>
    <row customHeight="1" ht="11.25">
      <c r="A478" s="1850" t="s">
        <v>2250</v>
      </c>
      <c r="B478" s="1850" t="s">
        <v>16</v>
      </c>
      <c r="C478" s="1850" t="s">
        <v>3895</v>
      </c>
      <c r="D478" s="1850" t="s">
        <v>3896</v>
      </c>
      <c r="E478" s="1850" t="s">
        <v>3897</v>
      </c>
      <c r="F478" s="1850" t="s">
        <v>2272</v>
      </c>
      <c r="G478" s="1850" t="s">
        <v>28</v>
      </c>
      <c r="H478" s="1850" t="s">
        <v>28</v>
      </c>
      <c r="I478" s="1850" t="s">
        <v>811</v>
      </c>
    </row>
    <row customHeight="1" ht="11.25">
      <c r="A479" s="1850" t="s">
        <v>2250</v>
      </c>
      <c r="B479" s="1850" t="s">
        <v>16</v>
      </c>
      <c r="C479" s="1850" t="s">
        <v>3898</v>
      </c>
      <c r="D479" s="1850" t="s">
        <v>3899</v>
      </c>
      <c r="E479" s="1850" t="s">
        <v>3900</v>
      </c>
      <c r="F479" s="1850" t="s">
        <v>2349</v>
      </c>
      <c r="G479" s="1850" t="s">
        <v>28</v>
      </c>
      <c r="H479" s="1850" t="s">
        <v>28</v>
      </c>
      <c r="I479" s="1850" t="s">
        <v>811</v>
      </c>
    </row>
    <row customHeight="1" ht="11.25">
      <c r="A480" s="1850" t="s">
        <v>2250</v>
      </c>
      <c r="B480" s="1850" t="s">
        <v>16</v>
      </c>
      <c r="C480" s="1850" t="s">
        <v>3901</v>
      </c>
      <c r="D480" s="1850" t="s">
        <v>3902</v>
      </c>
      <c r="E480" s="1850" t="s">
        <v>3903</v>
      </c>
      <c r="F480" s="1850" t="s">
        <v>2801</v>
      </c>
      <c r="G480" s="1850" t="s">
        <v>3904</v>
      </c>
      <c r="H480" s="1850" t="s">
        <v>28</v>
      </c>
      <c r="I480" s="1850" t="s">
        <v>811</v>
      </c>
    </row>
    <row customHeight="1" ht="11.25">
      <c r="A481" s="1850" t="s">
        <v>2250</v>
      </c>
      <c r="B481" s="1850" t="s">
        <v>16</v>
      </c>
      <c r="C481" s="1850" t="s">
        <v>3905</v>
      </c>
      <c r="D481" s="1850" t="s">
        <v>3906</v>
      </c>
      <c r="E481" s="1850" t="s">
        <v>3907</v>
      </c>
      <c r="F481" s="1850" t="s">
        <v>2344</v>
      </c>
      <c r="G481" s="1850" t="s">
        <v>28</v>
      </c>
      <c r="H481" s="1850" t="s">
        <v>28</v>
      </c>
      <c r="I481" s="1850" t="s">
        <v>811</v>
      </c>
    </row>
    <row customHeight="1" ht="11.25">
      <c r="A482" s="1850" t="s">
        <v>2250</v>
      </c>
      <c r="B482" s="1850" t="s">
        <v>16</v>
      </c>
      <c r="C482" s="1850" t="s">
        <v>3908</v>
      </c>
      <c r="D482" s="1850" t="s">
        <v>3909</v>
      </c>
      <c r="E482" s="1850" t="s">
        <v>3910</v>
      </c>
      <c r="F482" s="1850" t="s">
        <v>2268</v>
      </c>
      <c r="G482" s="1850" t="s">
        <v>3040</v>
      </c>
      <c r="H482" s="1850" t="s">
        <v>3911</v>
      </c>
      <c r="I482" s="1850" t="s">
        <v>811</v>
      </c>
    </row>
    <row customHeight="1" ht="11.25">
      <c r="A483" s="1850" t="s">
        <v>2250</v>
      </c>
      <c r="B483" s="1850" t="s">
        <v>16</v>
      </c>
      <c r="C483" s="1850" t="s">
        <v>3912</v>
      </c>
      <c r="D483" s="1850" t="s">
        <v>3913</v>
      </c>
      <c r="E483" s="1850" t="s">
        <v>3914</v>
      </c>
      <c r="F483" s="1850" t="s">
        <v>3220</v>
      </c>
      <c r="G483" s="1850" t="s">
        <v>3915</v>
      </c>
      <c r="H483" s="1850" t="s">
        <v>28</v>
      </c>
      <c r="I483" s="1850" t="s">
        <v>811</v>
      </c>
    </row>
    <row customHeight="1" ht="11.25">
      <c r="A484" s="1850" t="s">
        <v>2250</v>
      </c>
      <c r="B484" s="1850" t="s">
        <v>16</v>
      </c>
      <c r="C484" s="1850" t="s">
        <v>3916</v>
      </c>
      <c r="D484" s="1850" t="s">
        <v>3917</v>
      </c>
      <c r="E484" s="1850" t="s">
        <v>3918</v>
      </c>
      <c r="F484" s="1850" t="s">
        <v>2590</v>
      </c>
      <c r="G484" s="1850" t="s">
        <v>3919</v>
      </c>
      <c r="H484" s="1850" t="s">
        <v>28</v>
      </c>
      <c r="I484" s="1850" t="s">
        <v>811</v>
      </c>
    </row>
    <row customHeight="1" ht="11.25">
      <c r="A485" s="1850" t="s">
        <v>2250</v>
      </c>
      <c r="B485" s="1850" t="s">
        <v>16</v>
      </c>
      <c r="C485" s="1850" t="s">
        <v>3920</v>
      </c>
      <c r="D485" s="1850" t="s">
        <v>3921</v>
      </c>
      <c r="E485" s="1850" t="s">
        <v>3922</v>
      </c>
      <c r="F485" s="1850" t="s">
        <v>2340</v>
      </c>
      <c r="G485" s="1850" t="s">
        <v>3923</v>
      </c>
      <c r="H485" s="1850" t="s">
        <v>28</v>
      </c>
      <c r="I485" s="1850" t="s">
        <v>811</v>
      </c>
    </row>
    <row customHeight="1" ht="11.25">
      <c r="A486" s="1850" t="s">
        <v>2250</v>
      </c>
      <c r="B486" s="1850" t="s">
        <v>16</v>
      </c>
      <c r="C486" s="1850" t="s">
        <v>3924</v>
      </c>
      <c r="D486" s="1850" t="s">
        <v>3925</v>
      </c>
      <c r="E486" s="1850" t="s">
        <v>3926</v>
      </c>
      <c r="F486" s="1850" t="s">
        <v>2357</v>
      </c>
      <c r="G486" s="1850" t="s">
        <v>3927</v>
      </c>
      <c r="H486" s="1850" t="s">
        <v>28</v>
      </c>
      <c r="I486" s="1850" t="s">
        <v>811</v>
      </c>
    </row>
    <row customHeight="1" ht="11.25">
      <c r="A487" s="1850" t="s">
        <v>2250</v>
      </c>
      <c r="B487" s="1850" t="s">
        <v>16</v>
      </c>
      <c r="C487" s="1850" t="s">
        <v>3928</v>
      </c>
      <c r="D487" s="1850" t="s">
        <v>3929</v>
      </c>
      <c r="E487" s="1850" t="s">
        <v>3930</v>
      </c>
      <c r="F487" s="1850" t="s">
        <v>2315</v>
      </c>
      <c r="G487" s="1850" t="s">
        <v>28</v>
      </c>
      <c r="H487" s="1850" t="s">
        <v>28</v>
      </c>
      <c r="I487" s="1850" t="s">
        <v>811</v>
      </c>
    </row>
    <row customHeight="1" ht="11.25">
      <c r="A488" s="1850" t="s">
        <v>2250</v>
      </c>
      <c r="B488" s="1850" t="s">
        <v>16</v>
      </c>
      <c r="C488" s="1850" t="s">
        <v>3931</v>
      </c>
      <c r="D488" s="1850" t="s">
        <v>3932</v>
      </c>
      <c r="E488" s="1850" t="s">
        <v>3933</v>
      </c>
      <c r="F488" s="1850" t="s">
        <v>2340</v>
      </c>
      <c r="G488" s="1850" t="s">
        <v>3934</v>
      </c>
      <c r="H488" s="1850" t="s">
        <v>28</v>
      </c>
      <c r="I488" s="1850" t="s">
        <v>811</v>
      </c>
    </row>
    <row customHeight="1" ht="11.25">
      <c r="A489" s="1850" t="s">
        <v>2250</v>
      </c>
      <c r="B489" s="1850" t="s">
        <v>16</v>
      </c>
      <c r="C489" s="1850" t="s">
        <v>3935</v>
      </c>
      <c r="D489" s="1850" t="s">
        <v>3936</v>
      </c>
      <c r="E489" s="1850" t="s">
        <v>3937</v>
      </c>
      <c r="F489" s="1850" t="s">
        <v>3938</v>
      </c>
      <c r="G489" s="1850" t="s">
        <v>28</v>
      </c>
      <c r="H489" s="1850" t="s">
        <v>28</v>
      </c>
      <c r="I489" s="1850" t="s">
        <v>811</v>
      </c>
    </row>
    <row customHeight="1" ht="11.25">
      <c r="A490" s="1850" t="s">
        <v>2250</v>
      </c>
      <c r="B490" s="1850" t="s">
        <v>16</v>
      </c>
      <c r="C490" s="1850" t="s">
        <v>3939</v>
      </c>
      <c r="D490" s="1850" t="s">
        <v>3940</v>
      </c>
      <c r="E490" s="1850" t="s">
        <v>3941</v>
      </c>
      <c r="F490" s="1850" t="s">
        <v>2982</v>
      </c>
      <c r="G490" s="1850" t="s">
        <v>28</v>
      </c>
      <c r="H490" s="1850" t="s">
        <v>28</v>
      </c>
      <c r="I490" s="1850" t="s">
        <v>811</v>
      </c>
    </row>
    <row customHeight="1" ht="11.25">
      <c r="A491" s="1850" t="s">
        <v>2250</v>
      </c>
      <c r="B491" s="1850" t="s">
        <v>16</v>
      </c>
      <c r="C491" s="1850" t="s">
        <v>3942</v>
      </c>
      <c r="D491" s="1850" t="s">
        <v>3943</v>
      </c>
      <c r="E491" s="1850" t="s">
        <v>3944</v>
      </c>
      <c r="F491" s="1850" t="s">
        <v>2340</v>
      </c>
      <c r="G491" s="1850" t="s">
        <v>28</v>
      </c>
      <c r="H491" s="1850" t="s">
        <v>28</v>
      </c>
      <c r="I491" s="1850" t="s">
        <v>811</v>
      </c>
    </row>
    <row customHeight="1" ht="11.25">
      <c r="A492" s="1850" t="s">
        <v>2250</v>
      </c>
      <c r="B492" s="1850" t="s">
        <v>16</v>
      </c>
      <c r="C492" s="1850" t="s">
        <v>3945</v>
      </c>
      <c r="D492" s="1850" t="s">
        <v>3946</v>
      </c>
      <c r="E492" s="1850" t="s">
        <v>3947</v>
      </c>
      <c r="F492" s="1850" t="s">
        <v>2344</v>
      </c>
      <c r="G492" s="1850" t="s">
        <v>28</v>
      </c>
      <c r="H492" s="1850" t="s">
        <v>3948</v>
      </c>
      <c r="I492" s="1850" t="s">
        <v>811</v>
      </c>
    </row>
    <row customHeight="1" ht="11.25">
      <c r="A493" s="1850" t="s">
        <v>2250</v>
      </c>
      <c r="B493" s="1850" t="s">
        <v>16</v>
      </c>
      <c r="C493" s="1850" t="s">
        <v>3949</v>
      </c>
      <c r="D493" s="1850" t="s">
        <v>3950</v>
      </c>
      <c r="E493" s="1850" t="s">
        <v>3951</v>
      </c>
      <c r="F493" s="1850" t="s">
        <v>2353</v>
      </c>
      <c r="G493" s="1850" t="s">
        <v>28</v>
      </c>
      <c r="H493" s="1850" t="s">
        <v>28</v>
      </c>
      <c r="I493" s="1850" t="s">
        <v>811</v>
      </c>
    </row>
    <row customHeight="1" ht="11.25">
      <c r="A494" s="1850" t="s">
        <v>2250</v>
      </c>
      <c r="B494" s="1850" t="s">
        <v>16</v>
      </c>
      <c r="C494" s="1850" t="s">
        <v>3952</v>
      </c>
      <c r="D494" s="1850" t="s">
        <v>3953</v>
      </c>
      <c r="E494" s="1850" t="s">
        <v>3954</v>
      </c>
      <c r="F494" s="1850" t="s">
        <v>2307</v>
      </c>
      <c r="G494" s="1850" t="s">
        <v>3955</v>
      </c>
      <c r="H494" s="1850" t="s">
        <v>28</v>
      </c>
      <c r="I494" s="1850" t="s">
        <v>811</v>
      </c>
    </row>
    <row customHeight="1" ht="11.25">
      <c r="A495" s="1850" t="s">
        <v>2250</v>
      </c>
      <c r="B495" s="1850" t="s">
        <v>16</v>
      </c>
      <c r="C495" s="1850" t="s">
        <v>3956</v>
      </c>
      <c r="D495" s="1850" t="s">
        <v>3957</v>
      </c>
      <c r="E495" s="1850" t="s">
        <v>3958</v>
      </c>
      <c r="F495" s="1850" t="s">
        <v>2598</v>
      </c>
      <c r="G495" s="1850" t="s">
        <v>3959</v>
      </c>
      <c r="H495" s="1850" t="s">
        <v>28</v>
      </c>
      <c r="I495" s="1850" t="s">
        <v>811</v>
      </c>
    </row>
    <row customHeight="1" ht="11.25">
      <c r="A496" s="1850" t="s">
        <v>2250</v>
      </c>
      <c r="B496" s="1850" t="s">
        <v>16</v>
      </c>
      <c r="C496" s="1850" t="s">
        <v>3960</v>
      </c>
      <c r="D496" s="1850" t="s">
        <v>3961</v>
      </c>
      <c r="E496" s="1850" t="s">
        <v>3962</v>
      </c>
      <c r="F496" s="1850" t="s">
        <v>2590</v>
      </c>
      <c r="G496" s="1850" t="s">
        <v>28</v>
      </c>
      <c r="H496" s="1850" t="s">
        <v>28</v>
      </c>
      <c r="I496" s="1850" t="s">
        <v>811</v>
      </c>
    </row>
    <row customHeight="1" ht="11.25">
      <c r="A497" s="1850" t="s">
        <v>2250</v>
      </c>
      <c r="B497" s="1850" t="s">
        <v>16</v>
      </c>
      <c r="C497" s="1850" t="s">
        <v>3963</v>
      </c>
      <c r="D497" s="1850" t="s">
        <v>3964</v>
      </c>
      <c r="E497" s="1850" t="s">
        <v>3965</v>
      </c>
      <c r="F497" s="1850" t="s">
        <v>2344</v>
      </c>
      <c r="G497" s="1850" t="s">
        <v>3966</v>
      </c>
      <c r="H497" s="1850" t="s">
        <v>28</v>
      </c>
      <c r="I497" s="1850" t="s">
        <v>811</v>
      </c>
    </row>
    <row customHeight="1" ht="11.25">
      <c r="A498" s="1850" t="s">
        <v>2250</v>
      </c>
      <c r="B498" s="1850" t="s">
        <v>16</v>
      </c>
      <c r="C498" s="1850" t="s">
        <v>3967</v>
      </c>
      <c r="D498" s="1850" t="s">
        <v>3968</v>
      </c>
      <c r="E498" s="1850" t="s">
        <v>3969</v>
      </c>
      <c r="F498" s="1850" t="s">
        <v>2340</v>
      </c>
      <c r="G498" s="1850" t="s">
        <v>3970</v>
      </c>
      <c r="H498" s="1850" t="s">
        <v>28</v>
      </c>
      <c r="I498" s="1850" t="s">
        <v>811</v>
      </c>
    </row>
    <row customHeight="1" ht="11.25">
      <c r="A499" s="1850" t="s">
        <v>2250</v>
      </c>
      <c r="B499" s="1850" t="s">
        <v>16</v>
      </c>
      <c r="C499" s="1850" t="s">
        <v>3971</v>
      </c>
      <c r="D499" s="1850" t="s">
        <v>3972</v>
      </c>
      <c r="E499" s="1850" t="s">
        <v>3973</v>
      </c>
      <c r="F499" s="1850" t="s">
        <v>3974</v>
      </c>
      <c r="G499" s="1850" t="s">
        <v>3975</v>
      </c>
      <c r="H499" s="1850" t="s">
        <v>28</v>
      </c>
      <c r="I499" s="1850" t="s">
        <v>811</v>
      </c>
    </row>
    <row customHeight="1" ht="11.25">
      <c r="A500" s="1850" t="s">
        <v>2250</v>
      </c>
      <c r="B500" s="1850" t="s">
        <v>16</v>
      </c>
      <c r="C500" s="1850" t="s">
        <v>3976</v>
      </c>
      <c r="D500" s="1850" t="s">
        <v>3977</v>
      </c>
      <c r="E500" s="1850" t="s">
        <v>3978</v>
      </c>
      <c r="F500" s="1850" t="s">
        <v>2712</v>
      </c>
      <c r="G500" s="1850" t="s">
        <v>28</v>
      </c>
      <c r="H500" s="1850" t="s">
        <v>3979</v>
      </c>
      <c r="I500" s="1850" t="s">
        <v>811</v>
      </c>
    </row>
    <row customHeight="1" ht="11.25">
      <c r="A501" s="1850" t="s">
        <v>2250</v>
      </c>
      <c r="B501" s="1850" t="s">
        <v>16</v>
      </c>
      <c r="C501" s="1850" t="s">
        <v>3980</v>
      </c>
      <c r="D501" s="1850" t="s">
        <v>3981</v>
      </c>
      <c r="E501" s="1850" t="s">
        <v>3982</v>
      </c>
      <c r="F501" s="1850" t="s">
        <v>2315</v>
      </c>
      <c r="G501" s="1850" t="s">
        <v>28</v>
      </c>
      <c r="H501" s="1850" t="s">
        <v>28</v>
      </c>
      <c r="I501" s="1850" t="s">
        <v>811</v>
      </c>
    </row>
    <row customHeight="1" ht="11.25">
      <c r="A502" s="1850" t="s">
        <v>2250</v>
      </c>
      <c r="B502" s="1850" t="s">
        <v>16</v>
      </c>
      <c r="C502" s="1850" t="s">
        <v>3983</v>
      </c>
      <c r="D502" s="1850" t="s">
        <v>3984</v>
      </c>
      <c r="E502" s="1850" t="s">
        <v>3985</v>
      </c>
      <c r="F502" s="1850" t="s">
        <v>2712</v>
      </c>
      <c r="G502" s="1850" t="s">
        <v>28</v>
      </c>
      <c r="H502" s="1850" t="s">
        <v>28</v>
      </c>
      <c r="I502" s="1850" t="s">
        <v>811</v>
      </c>
    </row>
    <row customHeight="1" ht="11.25">
      <c r="A503" s="1850" t="s">
        <v>2250</v>
      </c>
      <c r="B503" s="1850" t="s">
        <v>16</v>
      </c>
      <c r="C503" s="1850" t="s">
        <v>3986</v>
      </c>
      <c r="D503" s="1850" t="s">
        <v>3987</v>
      </c>
      <c r="E503" s="1850" t="s">
        <v>3988</v>
      </c>
      <c r="F503" s="1850" t="s">
        <v>2987</v>
      </c>
      <c r="G503" s="1850" t="s">
        <v>28</v>
      </c>
      <c r="H503" s="1850" t="s">
        <v>28</v>
      </c>
      <c r="I503" s="1850" t="s">
        <v>811</v>
      </c>
    </row>
    <row customHeight="1" ht="11.25">
      <c r="A504" s="1850" t="s">
        <v>2250</v>
      </c>
      <c r="B504" s="1850" t="s">
        <v>16</v>
      </c>
      <c r="C504" s="1850" t="s">
        <v>3989</v>
      </c>
      <c r="D504" s="1850" t="s">
        <v>3990</v>
      </c>
      <c r="E504" s="1850" t="s">
        <v>3991</v>
      </c>
      <c r="F504" s="1850" t="s">
        <v>2353</v>
      </c>
      <c r="G504" s="1850" t="s">
        <v>28</v>
      </c>
      <c r="H504" s="1850" t="s">
        <v>28</v>
      </c>
      <c r="I504" s="1850" t="s">
        <v>811</v>
      </c>
    </row>
    <row customHeight="1" ht="11.25">
      <c r="A505" s="1850" t="s">
        <v>2250</v>
      </c>
      <c r="B505" s="1850" t="s">
        <v>16</v>
      </c>
      <c r="C505" s="1850" t="s">
        <v>3992</v>
      </c>
      <c r="D505" s="1850" t="s">
        <v>3993</v>
      </c>
      <c r="E505" s="1850" t="s">
        <v>3994</v>
      </c>
      <c r="F505" s="1850" t="s">
        <v>2340</v>
      </c>
      <c r="G505" s="1850" t="s">
        <v>2674</v>
      </c>
      <c r="H505" s="1850" t="s">
        <v>3995</v>
      </c>
      <c r="I505" s="1850" t="s">
        <v>811</v>
      </c>
    </row>
    <row customHeight="1" ht="11.25">
      <c r="A506" s="1850" t="s">
        <v>2250</v>
      </c>
      <c r="B506" s="1850" t="s">
        <v>16</v>
      </c>
      <c r="C506" s="1850" t="s">
        <v>3996</v>
      </c>
      <c r="D506" s="1850" t="s">
        <v>3997</v>
      </c>
      <c r="E506" s="1850" t="s">
        <v>3998</v>
      </c>
      <c r="F506" s="1850" t="s">
        <v>2353</v>
      </c>
      <c r="G506" s="1850" t="s">
        <v>3837</v>
      </c>
      <c r="H506" s="1850" t="s">
        <v>28</v>
      </c>
      <c r="I506" s="1850" t="s">
        <v>811</v>
      </c>
    </row>
    <row customHeight="1" ht="11.25">
      <c r="A507" s="1850" t="s">
        <v>2250</v>
      </c>
      <c r="B507" s="1850" t="s">
        <v>16</v>
      </c>
      <c r="C507" s="1850" t="s">
        <v>3999</v>
      </c>
      <c r="D507" s="1850" t="s">
        <v>4000</v>
      </c>
      <c r="E507" s="1850" t="s">
        <v>4001</v>
      </c>
      <c r="F507" s="1850" t="s">
        <v>2353</v>
      </c>
      <c r="G507" s="1850" t="s">
        <v>4002</v>
      </c>
      <c r="H507" s="1850" t="s">
        <v>28</v>
      </c>
      <c r="I507" s="1850" t="s">
        <v>811</v>
      </c>
    </row>
    <row customHeight="1" ht="11.25">
      <c r="A508" s="1850" t="s">
        <v>2250</v>
      </c>
      <c r="B508" s="1850" t="s">
        <v>16</v>
      </c>
      <c r="C508" s="1850" t="s">
        <v>4003</v>
      </c>
      <c r="D508" s="1850" t="s">
        <v>4004</v>
      </c>
      <c r="E508" s="1850" t="s">
        <v>4005</v>
      </c>
      <c r="F508" s="1850" t="s">
        <v>2357</v>
      </c>
      <c r="G508" s="1850" t="s">
        <v>28</v>
      </c>
      <c r="H508" s="1850" t="s">
        <v>28</v>
      </c>
      <c r="I508" s="1850" t="s">
        <v>811</v>
      </c>
    </row>
    <row customHeight="1" ht="11.25">
      <c r="A509" s="1850" t="s">
        <v>2250</v>
      </c>
      <c r="B509" s="1850" t="s">
        <v>16</v>
      </c>
      <c r="C509" s="1850" t="s">
        <v>4006</v>
      </c>
      <c r="D509" s="1850" t="s">
        <v>4007</v>
      </c>
      <c r="E509" s="1850" t="s">
        <v>4008</v>
      </c>
      <c r="F509" s="1850" t="s">
        <v>2340</v>
      </c>
      <c r="G509" s="1850" t="s">
        <v>28</v>
      </c>
      <c r="H509" s="1850" t="s">
        <v>28</v>
      </c>
      <c r="I509" s="1850" t="s">
        <v>811</v>
      </c>
    </row>
    <row customHeight="1" ht="11.25">
      <c r="A510" s="1850" t="s">
        <v>2250</v>
      </c>
      <c r="B510" s="1850" t="s">
        <v>16</v>
      </c>
      <c r="C510" s="1850" t="s">
        <v>4009</v>
      </c>
      <c r="D510" s="1850" t="s">
        <v>4010</v>
      </c>
      <c r="E510" s="1850" t="s">
        <v>4011</v>
      </c>
      <c r="F510" s="1850" t="s">
        <v>2254</v>
      </c>
      <c r="G510" s="1850" t="s">
        <v>28</v>
      </c>
      <c r="H510" s="1850" t="s">
        <v>28</v>
      </c>
      <c r="I510" s="1850" t="s">
        <v>811</v>
      </c>
    </row>
    <row customHeight="1" ht="11.25">
      <c r="A511" s="1850" t="s">
        <v>2250</v>
      </c>
      <c r="B511" s="1850" t="s">
        <v>16</v>
      </c>
      <c r="C511" s="1850" t="s">
        <v>4012</v>
      </c>
      <c r="D511" s="1850" t="s">
        <v>4013</v>
      </c>
      <c r="E511" s="1850" t="s">
        <v>4014</v>
      </c>
      <c r="F511" s="1850" t="s">
        <v>2340</v>
      </c>
      <c r="G511" s="1850" t="s">
        <v>4015</v>
      </c>
      <c r="H511" s="1850" t="s">
        <v>4016</v>
      </c>
      <c r="I511" s="1850" t="s">
        <v>811</v>
      </c>
    </row>
    <row customHeight="1" ht="11.25">
      <c r="A512" s="1850" t="s">
        <v>2250</v>
      </c>
      <c r="B512" s="1850" t="s">
        <v>16</v>
      </c>
      <c r="C512" s="1850" t="s">
        <v>4017</v>
      </c>
      <c r="D512" s="1850" t="s">
        <v>4018</v>
      </c>
      <c r="E512" s="1850" t="s">
        <v>4019</v>
      </c>
      <c r="F512" s="1850" t="s">
        <v>2344</v>
      </c>
      <c r="G512" s="1850" t="s">
        <v>4020</v>
      </c>
      <c r="H512" s="1850" t="s">
        <v>28</v>
      </c>
      <c r="I512" s="1850" t="s">
        <v>811</v>
      </c>
    </row>
    <row customHeight="1" ht="11.25">
      <c r="A513" s="1850" t="s">
        <v>2250</v>
      </c>
      <c r="B513" s="1850" t="s">
        <v>16</v>
      </c>
      <c r="C513" s="1850" t="s">
        <v>4021</v>
      </c>
      <c r="D513" s="1850" t="s">
        <v>4022</v>
      </c>
      <c r="E513" s="1850" t="s">
        <v>4023</v>
      </c>
      <c r="F513" s="1850" t="s">
        <v>2344</v>
      </c>
      <c r="G513" s="1850" t="s">
        <v>4024</v>
      </c>
      <c r="H513" s="1850" t="s">
        <v>28</v>
      </c>
      <c r="I513" s="1850" t="s">
        <v>811</v>
      </c>
    </row>
    <row customHeight="1" ht="11.25">
      <c r="A514" s="1850" t="s">
        <v>2250</v>
      </c>
      <c r="B514" s="1850" t="s">
        <v>16</v>
      </c>
      <c r="C514" s="1850" t="s">
        <v>4025</v>
      </c>
      <c r="D514" s="1850" t="s">
        <v>4026</v>
      </c>
      <c r="E514" s="1850" t="s">
        <v>4027</v>
      </c>
      <c r="F514" s="1850" t="s">
        <v>2344</v>
      </c>
      <c r="G514" s="1850" t="s">
        <v>28</v>
      </c>
      <c r="H514" s="1850" t="s">
        <v>28</v>
      </c>
      <c r="I514" s="1850" t="s">
        <v>811</v>
      </c>
    </row>
    <row customHeight="1" ht="11.25">
      <c r="A515" s="1850" t="s">
        <v>2250</v>
      </c>
      <c r="B515" s="1850" t="s">
        <v>16</v>
      </c>
      <c r="C515" s="1850" t="s">
        <v>4028</v>
      </c>
      <c r="D515" s="1850" t="s">
        <v>4029</v>
      </c>
      <c r="E515" s="1850" t="s">
        <v>4030</v>
      </c>
      <c r="F515" s="1850" t="s">
        <v>2590</v>
      </c>
      <c r="G515" s="1850" t="s">
        <v>4031</v>
      </c>
      <c r="H515" s="1850" t="s">
        <v>28</v>
      </c>
      <c r="I515" s="1850" t="s">
        <v>811</v>
      </c>
    </row>
    <row customHeight="1" ht="11.25">
      <c r="A516" s="1850" t="s">
        <v>2250</v>
      </c>
      <c r="B516" s="1850" t="s">
        <v>16</v>
      </c>
      <c r="C516" s="1850" t="s">
        <v>4032</v>
      </c>
      <c r="D516" s="1850" t="s">
        <v>4033</v>
      </c>
      <c r="E516" s="1850" t="s">
        <v>4034</v>
      </c>
      <c r="F516" s="1850" t="s">
        <v>2315</v>
      </c>
      <c r="G516" s="1850" t="s">
        <v>28</v>
      </c>
      <c r="H516" s="1850" t="s">
        <v>28</v>
      </c>
      <c r="I516" s="1850" t="s">
        <v>811</v>
      </c>
    </row>
    <row customHeight="1" ht="11.25">
      <c r="A517" s="1850" t="s">
        <v>2250</v>
      </c>
      <c r="B517" s="1850" t="s">
        <v>16</v>
      </c>
      <c r="C517" s="1850" t="s">
        <v>4035</v>
      </c>
      <c r="D517" s="1850" t="s">
        <v>4036</v>
      </c>
      <c r="E517" s="1850" t="s">
        <v>4037</v>
      </c>
      <c r="F517" s="1850" t="s">
        <v>2254</v>
      </c>
      <c r="G517" s="1850" t="s">
        <v>28</v>
      </c>
      <c r="H517" s="1850" t="s">
        <v>28</v>
      </c>
      <c r="I517" s="1850" t="s">
        <v>811</v>
      </c>
    </row>
    <row customHeight="1" ht="11.25">
      <c r="A518" s="1850" t="s">
        <v>2250</v>
      </c>
      <c r="B518" s="1850" t="s">
        <v>16</v>
      </c>
      <c r="C518" s="1850" t="s">
        <v>4038</v>
      </c>
      <c r="D518" s="1850" t="s">
        <v>4039</v>
      </c>
      <c r="E518" s="1850" t="s">
        <v>4040</v>
      </c>
      <c r="F518" s="1850" t="s">
        <v>2353</v>
      </c>
      <c r="G518" s="1850" t="s">
        <v>28</v>
      </c>
      <c r="H518" s="1850" t="s">
        <v>28</v>
      </c>
      <c r="I518" s="1850" t="s">
        <v>811</v>
      </c>
    </row>
    <row customHeight="1" ht="11.25">
      <c r="A519" s="1850" t="s">
        <v>2250</v>
      </c>
      <c r="B519" s="1850" t="s">
        <v>16</v>
      </c>
      <c r="C519" s="1850" t="s">
        <v>4041</v>
      </c>
      <c r="D519" s="1850" t="s">
        <v>4042</v>
      </c>
      <c r="E519" s="1850" t="s">
        <v>4043</v>
      </c>
      <c r="F519" s="1850" t="s">
        <v>2776</v>
      </c>
      <c r="G519" s="1850" t="s">
        <v>4044</v>
      </c>
      <c r="H519" s="1850" t="s">
        <v>28</v>
      </c>
      <c r="I519" s="1850" t="s">
        <v>811</v>
      </c>
    </row>
    <row customHeight="1" ht="11.25">
      <c r="A520" s="1850" t="s">
        <v>2250</v>
      </c>
      <c r="B520" s="1850" t="s">
        <v>16</v>
      </c>
      <c r="C520" s="1850" t="s">
        <v>4045</v>
      </c>
      <c r="D520" s="1850" t="s">
        <v>4046</v>
      </c>
      <c r="E520" s="1850" t="s">
        <v>4047</v>
      </c>
      <c r="F520" s="1850" t="s">
        <v>2315</v>
      </c>
      <c r="G520" s="1850" t="s">
        <v>28</v>
      </c>
      <c r="H520" s="1850" t="s">
        <v>28</v>
      </c>
      <c r="I520" s="1850" t="s">
        <v>811</v>
      </c>
    </row>
    <row customHeight="1" ht="11.25">
      <c r="A521" s="1850" t="s">
        <v>2250</v>
      </c>
      <c r="B521" s="1850" t="s">
        <v>16</v>
      </c>
      <c r="C521" s="1850" t="s">
        <v>4048</v>
      </c>
      <c r="D521" s="1850" t="s">
        <v>4049</v>
      </c>
      <c r="E521" s="1850" t="s">
        <v>4050</v>
      </c>
      <c r="F521" s="1850" t="s">
        <v>2598</v>
      </c>
      <c r="G521" s="1850" t="s">
        <v>28</v>
      </c>
      <c r="H521" s="1850" t="s">
        <v>28</v>
      </c>
      <c r="I521" s="1850" t="s">
        <v>811</v>
      </c>
    </row>
    <row customHeight="1" ht="11.25">
      <c r="A522" s="1850" t="s">
        <v>2250</v>
      </c>
      <c r="B522" s="1850" t="s">
        <v>16</v>
      </c>
      <c r="C522" s="1850" t="s">
        <v>4051</v>
      </c>
      <c r="D522" s="1850" t="s">
        <v>4052</v>
      </c>
      <c r="E522" s="1850" t="s">
        <v>4053</v>
      </c>
      <c r="F522" s="1850" t="s">
        <v>4054</v>
      </c>
      <c r="G522" s="1850" t="s">
        <v>28</v>
      </c>
      <c r="H522" s="1850" t="s">
        <v>28</v>
      </c>
      <c r="I522" s="1850" t="s">
        <v>811</v>
      </c>
    </row>
    <row customHeight="1" ht="11.25">
      <c r="A523" s="1850" t="s">
        <v>2250</v>
      </c>
      <c r="B523" s="1850" t="s">
        <v>16</v>
      </c>
      <c r="C523" s="1850" t="s">
        <v>4055</v>
      </c>
      <c r="D523" s="1850" t="s">
        <v>4056</v>
      </c>
      <c r="E523" s="1850" t="s">
        <v>4057</v>
      </c>
      <c r="F523" s="1850" t="s">
        <v>2315</v>
      </c>
      <c r="G523" s="1850" t="s">
        <v>4058</v>
      </c>
      <c r="H523" s="1850" t="s">
        <v>4059</v>
      </c>
      <c r="I523" s="1850" t="s">
        <v>811</v>
      </c>
    </row>
    <row customHeight="1" ht="11.25">
      <c r="A524" s="1850" t="s">
        <v>2250</v>
      </c>
      <c r="B524" s="1850" t="s">
        <v>16</v>
      </c>
      <c r="C524" s="1850" t="s">
        <v>4060</v>
      </c>
      <c r="D524" s="1850" t="s">
        <v>4061</v>
      </c>
      <c r="E524" s="1850" t="s">
        <v>4062</v>
      </c>
      <c r="F524" s="1850" t="s">
        <v>3220</v>
      </c>
      <c r="G524" s="1850" t="s">
        <v>28</v>
      </c>
      <c r="H524" s="1850" t="s">
        <v>28</v>
      </c>
      <c r="I524" s="1850" t="s">
        <v>811</v>
      </c>
    </row>
    <row customHeight="1" ht="11.25">
      <c r="A525" s="1850" t="s">
        <v>2250</v>
      </c>
      <c r="B525" s="1850" t="s">
        <v>16</v>
      </c>
      <c r="C525" s="1850" t="s">
        <v>4063</v>
      </c>
      <c r="D525" s="1850" t="s">
        <v>4064</v>
      </c>
      <c r="E525" s="1850" t="s">
        <v>4065</v>
      </c>
      <c r="F525" s="1850" t="s">
        <v>2357</v>
      </c>
      <c r="G525" s="1850" t="s">
        <v>28</v>
      </c>
      <c r="H525" s="1850" t="s">
        <v>28</v>
      </c>
      <c r="I525" s="1850" t="s">
        <v>811</v>
      </c>
    </row>
    <row customHeight="1" ht="11.25">
      <c r="A526" s="1850" t="s">
        <v>2250</v>
      </c>
      <c r="B526" s="1850" t="s">
        <v>16</v>
      </c>
      <c r="C526" s="1850" t="s">
        <v>4066</v>
      </c>
      <c r="D526" s="1850" t="s">
        <v>4067</v>
      </c>
      <c r="E526" s="1850" t="s">
        <v>4068</v>
      </c>
      <c r="F526" s="1850" t="s">
        <v>2254</v>
      </c>
      <c r="G526" s="1850" t="s">
        <v>4069</v>
      </c>
      <c r="H526" s="1850" t="s">
        <v>28</v>
      </c>
      <c r="I526" s="1850" t="s">
        <v>811</v>
      </c>
    </row>
    <row customHeight="1" ht="11.25">
      <c r="A527" s="1850" t="s">
        <v>2250</v>
      </c>
      <c r="B527" s="1850" t="s">
        <v>16</v>
      </c>
      <c r="C527" s="1850" t="s">
        <v>4070</v>
      </c>
      <c r="D527" s="1850" t="s">
        <v>4071</v>
      </c>
      <c r="E527" s="1850" t="s">
        <v>4072</v>
      </c>
      <c r="F527" s="1850" t="s">
        <v>2344</v>
      </c>
      <c r="G527" s="1850" t="s">
        <v>4073</v>
      </c>
      <c r="H527" s="1850" t="s">
        <v>28</v>
      </c>
      <c r="I527" s="1850" t="s">
        <v>811</v>
      </c>
    </row>
    <row customHeight="1" ht="11.25">
      <c r="A528" s="1850" t="s">
        <v>2250</v>
      </c>
      <c r="B528" s="1850" t="s">
        <v>16</v>
      </c>
      <c r="C528" s="1850" t="s">
        <v>4074</v>
      </c>
      <c r="D528" s="1850" t="s">
        <v>4075</v>
      </c>
      <c r="E528" s="1850" t="s">
        <v>4076</v>
      </c>
      <c r="F528" s="1850" t="s">
        <v>2357</v>
      </c>
      <c r="G528" s="1850" t="s">
        <v>4077</v>
      </c>
      <c r="H528" s="1850" t="s">
        <v>28</v>
      </c>
      <c r="I528" s="1850" t="s">
        <v>811</v>
      </c>
    </row>
    <row customHeight="1" ht="11.25">
      <c r="A529" s="1850" t="s">
        <v>2250</v>
      </c>
      <c r="B529" s="1850" t="s">
        <v>16</v>
      </c>
      <c r="C529" s="1850" t="s">
        <v>4078</v>
      </c>
      <c r="D529" s="1850" t="s">
        <v>4079</v>
      </c>
      <c r="E529" s="1850" t="s">
        <v>4080</v>
      </c>
      <c r="F529" s="1850" t="s">
        <v>2353</v>
      </c>
      <c r="G529" s="1850" t="s">
        <v>28</v>
      </c>
      <c r="H529" s="1850" t="s">
        <v>28</v>
      </c>
      <c r="I529" s="1850" t="s">
        <v>811</v>
      </c>
    </row>
    <row customHeight="1" ht="11.25">
      <c r="A530" s="1850" t="s">
        <v>2250</v>
      </c>
      <c r="B530" s="1850" t="s">
        <v>16</v>
      </c>
      <c r="C530" s="1850" t="s">
        <v>4081</v>
      </c>
      <c r="D530" s="1850" t="s">
        <v>4082</v>
      </c>
      <c r="E530" s="1850" t="s">
        <v>4083</v>
      </c>
      <c r="F530" s="1850" t="s">
        <v>2340</v>
      </c>
      <c r="G530" s="1850" t="s">
        <v>28</v>
      </c>
      <c r="H530" s="1850" t="s">
        <v>28</v>
      </c>
      <c r="I530" s="1850" t="s">
        <v>811</v>
      </c>
    </row>
    <row customHeight="1" ht="11.25">
      <c r="A531" s="1850" t="s">
        <v>2250</v>
      </c>
      <c r="B531" s="1850" t="s">
        <v>16</v>
      </c>
      <c r="C531" s="1850" t="s">
        <v>4084</v>
      </c>
      <c r="D531" s="1850" t="s">
        <v>4085</v>
      </c>
      <c r="E531" s="1850" t="s">
        <v>4086</v>
      </c>
      <c r="F531" s="1850" t="s">
        <v>2353</v>
      </c>
      <c r="G531" s="1850" t="s">
        <v>28</v>
      </c>
      <c r="H531" s="1850" t="s">
        <v>28</v>
      </c>
      <c r="I531" s="1850" t="s">
        <v>811</v>
      </c>
    </row>
    <row customHeight="1" ht="11.25">
      <c r="A532" s="1850" t="s">
        <v>2250</v>
      </c>
      <c r="B532" s="1850" t="s">
        <v>16</v>
      </c>
      <c r="C532" s="1850" t="s">
        <v>4087</v>
      </c>
      <c r="D532" s="1850" t="s">
        <v>4088</v>
      </c>
      <c r="E532" s="1850" t="s">
        <v>4089</v>
      </c>
      <c r="F532" s="1850" t="s">
        <v>2254</v>
      </c>
      <c r="G532" s="1850" t="s">
        <v>28</v>
      </c>
      <c r="H532" s="1850" t="s">
        <v>28</v>
      </c>
      <c r="I532" s="1850" t="s">
        <v>811</v>
      </c>
    </row>
    <row customHeight="1" ht="11.25">
      <c r="A533" s="1850" t="s">
        <v>2250</v>
      </c>
      <c r="B533" s="1850" t="s">
        <v>16</v>
      </c>
      <c r="C533" s="1850" t="s">
        <v>4090</v>
      </c>
      <c r="D533" s="1850" t="s">
        <v>4091</v>
      </c>
      <c r="E533" s="1850" t="s">
        <v>4092</v>
      </c>
      <c r="F533" s="1850" t="s">
        <v>2357</v>
      </c>
      <c r="G533" s="1850" t="s">
        <v>28</v>
      </c>
      <c r="H533" s="1850" t="s">
        <v>4093</v>
      </c>
      <c r="I533" s="1850" t="s">
        <v>811</v>
      </c>
    </row>
    <row customHeight="1" ht="11.25">
      <c r="A534" s="1850" t="s">
        <v>2250</v>
      </c>
      <c r="B534" s="1850" t="s">
        <v>16</v>
      </c>
      <c r="C534" s="1850" t="s">
        <v>4094</v>
      </c>
      <c r="D534" s="1850" t="s">
        <v>4095</v>
      </c>
      <c r="E534" s="1850" t="s">
        <v>4096</v>
      </c>
      <c r="F534" s="1850" t="s">
        <v>2746</v>
      </c>
      <c r="G534" s="1850" t="s">
        <v>28</v>
      </c>
      <c r="H534" s="1850" t="s">
        <v>28</v>
      </c>
      <c r="I534" s="1850" t="s">
        <v>811</v>
      </c>
    </row>
    <row customHeight="1" ht="11.25">
      <c r="A535" s="1850" t="s">
        <v>2250</v>
      </c>
      <c r="B535" s="1850" t="s">
        <v>16</v>
      </c>
      <c r="C535" s="1850" t="s">
        <v>4097</v>
      </c>
      <c r="D535" s="1850" t="s">
        <v>4098</v>
      </c>
      <c r="E535" s="1850" t="s">
        <v>4099</v>
      </c>
      <c r="F535" s="1850" t="s">
        <v>2750</v>
      </c>
      <c r="G535" s="1850" t="s">
        <v>28</v>
      </c>
      <c r="H535" s="1850" t="s">
        <v>28</v>
      </c>
      <c r="I535" s="1850" t="s">
        <v>811</v>
      </c>
    </row>
    <row customHeight="1" ht="11.25">
      <c r="A536" s="1850" t="s">
        <v>2250</v>
      </c>
      <c r="B536" s="1850" t="s">
        <v>16</v>
      </c>
      <c r="C536" s="1850" t="s">
        <v>4100</v>
      </c>
      <c r="D536" s="1850" t="s">
        <v>4101</v>
      </c>
      <c r="E536" s="1850" t="s">
        <v>3545</v>
      </c>
      <c r="F536" s="1850" t="s">
        <v>2353</v>
      </c>
      <c r="G536" s="1850" t="s">
        <v>4102</v>
      </c>
      <c r="H536" s="1850" t="s">
        <v>28</v>
      </c>
      <c r="I536" s="1850" t="s">
        <v>811</v>
      </c>
    </row>
    <row customHeight="1" ht="11.25">
      <c r="A537" s="1850" t="s">
        <v>2250</v>
      </c>
      <c r="B537" s="1850" t="s">
        <v>16</v>
      </c>
      <c r="C537" s="1850" t="s">
        <v>4103</v>
      </c>
      <c r="D537" s="1850" t="s">
        <v>4104</v>
      </c>
      <c r="E537" s="1850" t="s">
        <v>4105</v>
      </c>
      <c r="F537" s="1850" t="s">
        <v>2353</v>
      </c>
      <c r="G537" s="1850" t="s">
        <v>28</v>
      </c>
      <c r="H537" s="1850" t="s">
        <v>28</v>
      </c>
      <c r="I537" s="1850" t="s">
        <v>811</v>
      </c>
    </row>
    <row customHeight="1" ht="11.25">
      <c r="A538" s="1850" t="s">
        <v>2250</v>
      </c>
      <c r="B538" s="1850" t="s">
        <v>16</v>
      </c>
      <c r="C538" s="1850" t="s">
        <v>4106</v>
      </c>
      <c r="D538" s="1850" t="s">
        <v>4107</v>
      </c>
      <c r="E538" s="1850" t="s">
        <v>4108</v>
      </c>
      <c r="F538" s="1850" t="s">
        <v>2590</v>
      </c>
      <c r="G538" s="1850" t="s">
        <v>28</v>
      </c>
      <c r="H538" s="1850" t="s">
        <v>28</v>
      </c>
      <c r="I538" s="1850" t="s">
        <v>811</v>
      </c>
    </row>
    <row customHeight="1" ht="11.25">
      <c r="A539" s="1850" t="s">
        <v>2250</v>
      </c>
      <c r="B539" s="1850" t="s">
        <v>16</v>
      </c>
      <c r="C539" s="1850" t="s">
        <v>4109</v>
      </c>
      <c r="D539" s="1850" t="s">
        <v>4110</v>
      </c>
      <c r="E539" s="1850" t="s">
        <v>4111</v>
      </c>
      <c r="F539" s="1850" t="s">
        <v>2353</v>
      </c>
      <c r="G539" s="1850" t="s">
        <v>28</v>
      </c>
      <c r="H539" s="1850" t="s">
        <v>28</v>
      </c>
      <c r="I539" s="1850" t="s">
        <v>811</v>
      </c>
    </row>
    <row customHeight="1" ht="11.25">
      <c r="A540" s="1850" t="s">
        <v>2250</v>
      </c>
      <c r="B540" s="1850" t="s">
        <v>16</v>
      </c>
      <c r="C540" s="1850" t="s">
        <v>4112</v>
      </c>
      <c r="D540" s="1850" t="s">
        <v>4113</v>
      </c>
      <c r="E540" s="1850" t="s">
        <v>4114</v>
      </c>
      <c r="F540" s="1850" t="s">
        <v>2349</v>
      </c>
      <c r="G540" s="1850" t="s">
        <v>28</v>
      </c>
      <c r="H540" s="1850" t="s">
        <v>28</v>
      </c>
      <c r="I540" s="1850" t="s">
        <v>811</v>
      </c>
    </row>
    <row customHeight="1" ht="11.25">
      <c r="A541" s="1850" t="s">
        <v>2250</v>
      </c>
      <c r="B541" s="1850" t="s">
        <v>16</v>
      </c>
      <c r="C541" s="1850" t="s">
        <v>4115</v>
      </c>
      <c r="D541" s="1850" t="s">
        <v>4116</v>
      </c>
      <c r="E541" s="1850" t="s">
        <v>4117</v>
      </c>
      <c r="F541" s="1850" t="s">
        <v>2371</v>
      </c>
      <c r="G541" s="1850" t="s">
        <v>4118</v>
      </c>
      <c r="H541" s="1850" t="s">
        <v>28</v>
      </c>
      <c r="I541" s="1850" t="s">
        <v>811</v>
      </c>
    </row>
    <row customHeight="1" ht="11.25">
      <c r="A542" s="1850" t="s">
        <v>2250</v>
      </c>
      <c r="B542" s="1850" t="s">
        <v>16</v>
      </c>
      <c r="C542" s="1850" t="s">
        <v>4119</v>
      </c>
      <c r="D542" s="1850" t="s">
        <v>4120</v>
      </c>
      <c r="E542" s="1850" t="s">
        <v>4121</v>
      </c>
      <c r="F542" s="1850" t="s">
        <v>2371</v>
      </c>
      <c r="G542" s="1850" t="s">
        <v>28</v>
      </c>
      <c r="H542" s="1850" t="s">
        <v>28</v>
      </c>
      <c r="I542" s="1850" t="s">
        <v>811</v>
      </c>
    </row>
    <row customHeight="1" ht="11.25">
      <c r="A543" s="1850" t="s">
        <v>2250</v>
      </c>
      <c r="B543" s="1850" t="s">
        <v>16</v>
      </c>
      <c r="C543" s="1850" t="s">
        <v>4122</v>
      </c>
      <c r="D543" s="1850" t="s">
        <v>4123</v>
      </c>
      <c r="E543" s="1850" t="s">
        <v>4124</v>
      </c>
      <c r="F543" s="1850" t="s">
        <v>4125</v>
      </c>
      <c r="G543" s="1850" t="s">
        <v>4126</v>
      </c>
      <c r="H543" s="1850" t="s">
        <v>28</v>
      </c>
      <c r="I543" s="1850" t="s">
        <v>811</v>
      </c>
    </row>
    <row customHeight="1" ht="11.25">
      <c r="A544" s="1850" t="s">
        <v>2250</v>
      </c>
      <c r="B544" s="1850" t="s">
        <v>16</v>
      </c>
      <c r="C544" s="1850" t="s">
        <v>4127</v>
      </c>
      <c r="D544" s="1850" t="s">
        <v>4128</v>
      </c>
      <c r="E544" s="1850" t="s">
        <v>4129</v>
      </c>
      <c r="F544" s="1850" t="s">
        <v>4130</v>
      </c>
      <c r="G544" s="1850" t="s">
        <v>28</v>
      </c>
      <c r="H544" s="1850" t="s">
        <v>28</v>
      </c>
      <c r="I544" s="1850" t="s">
        <v>811</v>
      </c>
    </row>
    <row customHeight="1" ht="11.25">
      <c r="A545" s="1850" t="s">
        <v>2250</v>
      </c>
      <c r="B545" s="1850" t="s">
        <v>16</v>
      </c>
      <c r="C545" s="1850" t="s">
        <v>4131</v>
      </c>
      <c r="D545" s="1850" t="s">
        <v>4132</v>
      </c>
      <c r="E545" s="1850" t="s">
        <v>3692</v>
      </c>
      <c r="F545" s="1850" t="s">
        <v>4133</v>
      </c>
      <c r="G545" s="1850" t="s">
        <v>28</v>
      </c>
      <c r="H545" s="1850" t="s">
        <v>28</v>
      </c>
      <c r="I545" s="1850" t="s">
        <v>811</v>
      </c>
    </row>
    <row customHeight="1" ht="11.25">
      <c r="A546" s="1850" t="s">
        <v>2250</v>
      </c>
      <c r="B546" s="1850" t="s">
        <v>16</v>
      </c>
      <c r="C546" s="1850" t="s">
        <v>4134</v>
      </c>
      <c r="D546" s="1850" t="s">
        <v>4135</v>
      </c>
      <c r="E546" s="1850" t="s">
        <v>4136</v>
      </c>
      <c r="F546" s="1850" t="s">
        <v>2384</v>
      </c>
      <c r="G546" s="1850" t="s">
        <v>4137</v>
      </c>
      <c r="H546" s="1850" t="s">
        <v>28</v>
      </c>
      <c r="I546" s="1850" t="s">
        <v>811</v>
      </c>
    </row>
    <row customHeight="1" ht="11.25">
      <c r="A547" s="1850" t="s">
        <v>2250</v>
      </c>
      <c r="B547" s="1850" t="s">
        <v>16</v>
      </c>
      <c r="C547" s="1850" t="s">
        <v>4138</v>
      </c>
      <c r="D547" s="1850" t="s">
        <v>4139</v>
      </c>
      <c r="E547" s="1850" t="s">
        <v>4140</v>
      </c>
      <c r="F547" s="1850" t="s">
        <v>2315</v>
      </c>
      <c r="G547" s="1850" t="s">
        <v>28</v>
      </c>
      <c r="H547" s="1850" t="s">
        <v>28</v>
      </c>
      <c r="I547" s="1850" t="s">
        <v>811</v>
      </c>
    </row>
    <row customHeight="1" ht="11.25">
      <c r="A548" s="1850" t="s">
        <v>2250</v>
      </c>
      <c r="B548" s="1850" t="s">
        <v>16</v>
      </c>
      <c r="C548" s="1850" t="s">
        <v>4141</v>
      </c>
      <c r="D548" s="1850" t="s">
        <v>4142</v>
      </c>
      <c r="E548" s="1850" t="s">
        <v>4143</v>
      </c>
      <c r="F548" s="1850" t="s">
        <v>2315</v>
      </c>
      <c r="G548" s="1850" t="s">
        <v>28</v>
      </c>
      <c r="H548" s="1850" t="s">
        <v>28</v>
      </c>
      <c r="I548" s="1850" t="s">
        <v>811</v>
      </c>
    </row>
    <row customHeight="1" ht="11.25">
      <c r="A549" s="1850" t="s">
        <v>2250</v>
      </c>
      <c r="B549" s="1850" t="s">
        <v>16</v>
      </c>
      <c r="C549" s="1850" t="s">
        <v>4144</v>
      </c>
      <c r="D549" s="1850" t="s">
        <v>4145</v>
      </c>
      <c r="E549" s="1850" t="s">
        <v>4146</v>
      </c>
      <c r="F549" s="1850" t="s">
        <v>2340</v>
      </c>
      <c r="G549" s="1850" t="s">
        <v>28</v>
      </c>
      <c r="H549" s="1850" t="s">
        <v>28</v>
      </c>
      <c r="I549" s="1850" t="s">
        <v>811</v>
      </c>
    </row>
    <row customHeight="1" ht="11.25">
      <c r="A550" s="1850" t="s">
        <v>2250</v>
      </c>
      <c r="B550" s="1850" t="s">
        <v>16</v>
      </c>
      <c r="C550" s="1850" t="s">
        <v>4147</v>
      </c>
      <c r="D550" s="1850" t="s">
        <v>4148</v>
      </c>
      <c r="E550" s="1850" t="s">
        <v>4149</v>
      </c>
      <c r="F550" s="1850" t="s">
        <v>2419</v>
      </c>
      <c r="G550" s="1850" t="s">
        <v>4150</v>
      </c>
      <c r="H550" s="1850" t="s">
        <v>28</v>
      </c>
      <c r="I550" s="1850" t="s">
        <v>811</v>
      </c>
    </row>
    <row customHeight="1" ht="11.25">
      <c r="A551" s="1850" t="s">
        <v>2250</v>
      </c>
      <c r="B551" s="1850" t="s">
        <v>16</v>
      </c>
      <c r="C551" s="1850" t="s">
        <v>4151</v>
      </c>
      <c r="D551" s="1850" t="s">
        <v>4152</v>
      </c>
      <c r="E551" s="1850" t="s">
        <v>4153</v>
      </c>
      <c r="F551" s="1850" t="s">
        <v>2353</v>
      </c>
      <c r="G551" s="1850" t="s">
        <v>28</v>
      </c>
      <c r="H551" s="1850" t="s">
        <v>28</v>
      </c>
      <c r="I551" s="1850" t="s">
        <v>811</v>
      </c>
    </row>
    <row customHeight="1" ht="11.25">
      <c r="A552" s="1850" t="s">
        <v>2250</v>
      </c>
      <c r="B552" s="1850" t="s">
        <v>16</v>
      </c>
      <c r="C552" s="1850" t="s">
        <v>4154</v>
      </c>
      <c r="D552" s="1850" t="s">
        <v>4155</v>
      </c>
      <c r="E552" s="1850" t="s">
        <v>4156</v>
      </c>
      <c r="F552" s="1850" t="s">
        <v>2349</v>
      </c>
      <c r="G552" s="1850" t="s">
        <v>4157</v>
      </c>
      <c r="H552" s="1850" t="s">
        <v>28</v>
      </c>
      <c r="I552" s="1850" t="s">
        <v>811</v>
      </c>
    </row>
    <row customHeight="1" ht="11.25">
      <c r="A553" s="1850" t="s">
        <v>2250</v>
      </c>
      <c r="B553" s="1850" t="s">
        <v>16</v>
      </c>
      <c r="C553" s="1850" t="s">
        <v>4158</v>
      </c>
      <c r="D553" s="1850" t="s">
        <v>4159</v>
      </c>
      <c r="E553" s="1850" t="s">
        <v>4160</v>
      </c>
      <c r="F553" s="1850" t="s">
        <v>2357</v>
      </c>
      <c r="G553" s="1850" t="s">
        <v>28</v>
      </c>
      <c r="H553" s="1850" t="s">
        <v>28</v>
      </c>
      <c r="I553" s="1850" t="s">
        <v>811</v>
      </c>
    </row>
    <row customHeight="1" ht="11.25">
      <c r="A554" s="1850" t="s">
        <v>2250</v>
      </c>
      <c r="B554" s="1850" t="s">
        <v>16</v>
      </c>
      <c r="C554" s="1850" t="s">
        <v>4161</v>
      </c>
      <c r="D554" s="1850" t="s">
        <v>4162</v>
      </c>
      <c r="E554" s="1850" t="s">
        <v>4163</v>
      </c>
      <c r="F554" s="1850" t="s">
        <v>2598</v>
      </c>
      <c r="G554" s="1850" t="s">
        <v>28</v>
      </c>
      <c r="H554" s="1850" t="s">
        <v>28</v>
      </c>
      <c r="I554" s="1850" t="s">
        <v>811</v>
      </c>
    </row>
    <row customHeight="1" ht="11.25">
      <c r="A555" s="1850" t="s">
        <v>2250</v>
      </c>
      <c r="B555" s="1850" t="s">
        <v>16</v>
      </c>
      <c r="C555" s="1850" t="s">
        <v>4164</v>
      </c>
      <c r="D555" s="1850" t="s">
        <v>4165</v>
      </c>
      <c r="E555" s="1850" t="s">
        <v>4166</v>
      </c>
      <c r="F555" s="1850" t="s">
        <v>2801</v>
      </c>
      <c r="G555" s="1850" t="s">
        <v>28</v>
      </c>
      <c r="H555" s="1850" t="s">
        <v>28</v>
      </c>
      <c r="I555" s="1850" t="s">
        <v>811</v>
      </c>
    </row>
    <row customHeight="1" ht="11.25">
      <c r="A556" s="1850" t="s">
        <v>2250</v>
      </c>
      <c r="B556" s="1850" t="s">
        <v>16</v>
      </c>
      <c r="C556" s="1850" t="s">
        <v>4167</v>
      </c>
      <c r="D556" s="1850" t="s">
        <v>4168</v>
      </c>
      <c r="E556" s="1850" t="s">
        <v>4169</v>
      </c>
      <c r="F556" s="1850" t="s">
        <v>3974</v>
      </c>
      <c r="G556" s="1850" t="s">
        <v>4170</v>
      </c>
      <c r="H556" s="1850" t="s">
        <v>28</v>
      </c>
      <c r="I556" s="1850" t="s">
        <v>811</v>
      </c>
    </row>
    <row customHeight="1" ht="11.25">
      <c r="A557" s="1850" t="s">
        <v>2250</v>
      </c>
      <c r="B557" s="1850" t="s">
        <v>16</v>
      </c>
      <c r="C557" s="1850" t="s">
        <v>4171</v>
      </c>
      <c r="D557" s="1850" t="s">
        <v>4172</v>
      </c>
      <c r="E557" s="1850" t="s">
        <v>4173</v>
      </c>
      <c r="F557" s="1850" t="s">
        <v>2598</v>
      </c>
      <c r="G557" s="1850" t="s">
        <v>4174</v>
      </c>
      <c r="H557" s="1850" t="s">
        <v>4175</v>
      </c>
      <c r="I557" s="1850" t="s">
        <v>811</v>
      </c>
    </row>
    <row customHeight="1" ht="11.25">
      <c r="A558" s="1850" t="s">
        <v>2250</v>
      </c>
      <c r="B558" s="1850" t="s">
        <v>16</v>
      </c>
      <c r="C558" s="1850" t="s">
        <v>4176</v>
      </c>
      <c r="D558" s="1850" t="s">
        <v>4177</v>
      </c>
      <c r="E558" s="1850" t="s">
        <v>4178</v>
      </c>
      <c r="F558" s="1850" t="s">
        <v>2325</v>
      </c>
      <c r="G558" s="1850" t="s">
        <v>28</v>
      </c>
      <c r="H558" s="1850" t="s">
        <v>28</v>
      </c>
      <c r="I558" s="1850" t="s">
        <v>811</v>
      </c>
    </row>
    <row customHeight="1" ht="11.25">
      <c r="A559" s="1850" t="s">
        <v>2250</v>
      </c>
      <c r="B559" s="1850" t="s">
        <v>16</v>
      </c>
      <c r="C559" s="1850" t="s">
        <v>4179</v>
      </c>
      <c r="D559" s="1850" t="s">
        <v>4180</v>
      </c>
      <c r="E559" s="1850" t="s">
        <v>4181</v>
      </c>
      <c r="F559" s="1850" t="s">
        <v>2376</v>
      </c>
      <c r="G559" s="1850" t="s">
        <v>28</v>
      </c>
      <c r="H559" s="1850" t="s">
        <v>28</v>
      </c>
      <c r="I559" s="1850" t="s">
        <v>811</v>
      </c>
    </row>
    <row customHeight="1" ht="11.25">
      <c r="A560" s="1850" t="s">
        <v>2250</v>
      </c>
      <c r="B560" s="1850" t="s">
        <v>16</v>
      </c>
      <c r="C560" s="1850" t="s">
        <v>4182</v>
      </c>
      <c r="D560" s="1850" t="s">
        <v>4183</v>
      </c>
      <c r="E560" s="1850" t="s">
        <v>4184</v>
      </c>
      <c r="F560" s="1850" t="s">
        <v>2353</v>
      </c>
      <c r="G560" s="1850" t="s">
        <v>28</v>
      </c>
      <c r="H560" s="1850" t="s">
        <v>4185</v>
      </c>
      <c r="I560" s="1850" t="s">
        <v>811</v>
      </c>
    </row>
    <row customHeight="1" ht="11.25">
      <c r="A561" s="1850" t="s">
        <v>2250</v>
      </c>
      <c r="B561" s="1850" t="s">
        <v>16</v>
      </c>
      <c r="C561" s="1850" t="s">
        <v>4186</v>
      </c>
      <c r="D561" s="1850" t="s">
        <v>4187</v>
      </c>
      <c r="E561" s="1850" t="s">
        <v>4188</v>
      </c>
      <c r="F561" s="1850" t="s">
        <v>2590</v>
      </c>
      <c r="G561" s="1850" t="s">
        <v>28</v>
      </c>
      <c r="H561" s="1850" t="s">
        <v>28</v>
      </c>
      <c r="I561" s="1850" t="s">
        <v>811</v>
      </c>
    </row>
    <row customHeight="1" ht="11.25">
      <c r="A562" s="1850" t="s">
        <v>2250</v>
      </c>
      <c r="B562" s="1850" t="s">
        <v>16</v>
      </c>
      <c r="C562" s="1850" t="s">
        <v>4189</v>
      </c>
      <c r="D562" s="1850" t="s">
        <v>4190</v>
      </c>
      <c r="E562" s="1850" t="s">
        <v>4191</v>
      </c>
      <c r="F562" s="1850" t="s">
        <v>2801</v>
      </c>
      <c r="G562" s="1850" t="s">
        <v>28</v>
      </c>
      <c r="H562" s="1850" t="s">
        <v>28</v>
      </c>
      <c r="I562" s="1850" t="s">
        <v>811</v>
      </c>
    </row>
    <row customHeight="1" ht="11.25">
      <c r="A563" s="1850" t="s">
        <v>2250</v>
      </c>
      <c r="B563" s="1850" t="s">
        <v>16</v>
      </c>
      <c r="C563" s="1850" t="s">
        <v>4192</v>
      </c>
      <c r="D563" s="1850" t="s">
        <v>4193</v>
      </c>
      <c r="E563" s="1850" t="s">
        <v>4194</v>
      </c>
      <c r="F563" s="1850" t="s">
        <v>2357</v>
      </c>
      <c r="G563" s="1850" t="s">
        <v>28</v>
      </c>
      <c r="H563" s="1850" t="s">
        <v>28</v>
      </c>
      <c r="I563" s="1850" t="s">
        <v>811</v>
      </c>
    </row>
    <row customHeight="1" ht="11.25">
      <c r="A564" s="1850" t="s">
        <v>2250</v>
      </c>
      <c r="B564" s="1850" t="s">
        <v>16</v>
      </c>
      <c r="C564" s="1850" t="s">
        <v>4195</v>
      </c>
      <c r="D564" s="1850" t="s">
        <v>4196</v>
      </c>
      <c r="E564" s="1850" t="s">
        <v>4197</v>
      </c>
      <c r="F564" s="1850" t="s">
        <v>2793</v>
      </c>
      <c r="G564" s="1850" t="s">
        <v>28</v>
      </c>
      <c r="H564" s="1850" t="s">
        <v>28</v>
      </c>
      <c r="I564" s="1850" t="s">
        <v>811</v>
      </c>
    </row>
    <row customHeight="1" ht="11.25">
      <c r="A565" s="1850" t="s">
        <v>2250</v>
      </c>
      <c r="B565" s="1850" t="s">
        <v>16</v>
      </c>
      <c r="C565" s="1850" t="s">
        <v>4198</v>
      </c>
      <c r="D565" s="1850" t="s">
        <v>4199</v>
      </c>
      <c r="E565" s="1850" t="s">
        <v>4200</v>
      </c>
      <c r="F565" s="1850" t="s">
        <v>4201</v>
      </c>
      <c r="G565" s="1850" t="s">
        <v>28</v>
      </c>
      <c r="H565" s="1850" t="s">
        <v>28</v>
      </c>
      <c r="I565" s="1850" t="s">
        <v>811</v>
      </c>
    </row>
    <row customHeight="1" ht="11.25">
      <c r="A566" s="1850" t="s">
        <v>2250</v>
      </c>
      <c r="B566" s="1850" t="s">
        <v>16</v>
      </c>
      <c r="C566" s="1850" t="s">
        <v>4202</v>
      </c>
      <c r="D566" s="1850" t="s">
        <v>4203</v>
      </c>
      <c r="E566" s="1850" t="s">
        <v>2562</v>
      </c>
      <c r="F566" s="1850" t="s">
        <v>4204</v>
      </c>
      <c r="G566" s="1850" t="s">
        <v>28</v>
      </c>
      <c r="H566" s="1850" t="s">
        <v>28</v>
      </c>
      <c r="I566" s="1850" t="s">
        <v>811</v>
      </c>
    </row>
    <row customHeight="1" ht="11.25">
      <c r="A567" s="1850" t="s">
        <v>2250</v>
      </c>
      <c r="B567" s="1850" t="s">
        <v>16</v>
      </c>
      <c r="C567" s="1850" t="s">
        <v>4205</v>
      </c>
      <c r="D567" s="1850" t="s">
        <v>4206</v>
      </c>
      <c r="E567" s="1850" t="s">
        <v>2562</v>
      </c>
      <c r="F567" s="1850" t="s">
        <v>4207</v>
      </c>
      <c r="G567" s="1850" t="s">
        <v>28</v>
      </c>
      <c r="H567" s="1850" t="s">
        <v>28</v>
      </c>
      <c r="I567" s="1850" t="s">
        <v>811</v>
      </c>
    </row>
    <row customHeight="1" ht="11.25">
      <c r="A568" s="1850" t="s">
        <v>2250</v>
      </c>
      <c r="B568" s="1850" t="s">
        <v>16</v>
      </c>
      <c r="C568" s="1850" t="s">
        <v>4208</v>
      </c>
      <c r="D568" s="1850" t="s">
        <v>4209</v>
      </c>
      <c r="E568" s="1850" t="s">
        <v>4210</v>
      </c>
      <c r="F568" s="1850" t="s">
        <v>2598</v>
      </c>
      <c r="G568" s="1850" t="s">
        <v>4211</v>
      </c>
      <c r="H568" s="1850" t="s">
        <v>4212</v>
      </c>
      <c r="I568" s="1850" t="s">
        <v>811</v>
      </c>
    </row>
    <row customHeight="1" ht="11.25">
      <c r="A569" s="1850" t="s">
        <v>2250</v>
      </c>
      <c r="B569" s="1850" t="s">
        <v>16</v>
      </c>
      <c r="C569" s="1850" t="s">
        <v>4213</v>
      </c>
      <c r="D569" s="1850" t="s">
        <v>4214</v>
      </c>
      <c r="E569" s="1850" t="s">
        <v>4215</v>
      </c>
      <c r="F569" s="1850" t="s">
        <v>2315</v>
      </c>
      <c r="G569" s="1850" t="s">
        <v>28</v>
      </c>
      <c r="H569" s="1850" t="s">
        <v>28</v>
      </c>
      <c r="I569" s="1850" t="s">
        <v>811</v>
      </c>
    </row>
    <row customHeight="1" ht="11.25">
      <c r="A570" s="1850" t="s">
        <v>2250</v>
      </c>
      <c r="B570" s="1850" t="s">
        <v>16</v>
      </c>
      <c r="C570" s="1850" t="s">
        <v>4216</v>
      </c>
      <c r="D570" s="1850" t="s">
        <v>4217</v>
      </c>
      <c r="E570" s="1850" t="s">
        <v>4218</v>
      </c>
      <c r="F570" s="1850" t="s">
        <v>2776</v>
      </c>
      <c r="G570" s="1850" t="s">
        <v>28</v>
      </c>
      <c r="H570" s="1850" t="s">
        <v>28</v>
      </c>
      <c r="I570" s="1850" t="s">
        <v>811</v>
      </c>
    </row>
    <row customHeight="1" ht="11.25">
      <c r="A571" s="1850" t="s">
        <v>2250</v>
      </c>
      <c r="B571" s="1850" t="s">
        <v>16</v>
      </c>
      <c r="C571" s="1850" t="s">
        <v>4219</v>
      </c>
      <c r="D571" s="1850" t="s">
        <v>4220</v>
      </c>
      <c r="E571" s="1850" t="s">
        <v>4221</v>
      </c>
      <c r="F571" s="1850" t="s">
        <v>2384</v>
      </c>
      <c r="G571" s="1850" t="s">
        <v>3829</v>
      </c>
      <c r="H571" s="1850" t="s">
        <v>28</v>
      </c>
      <c r="I571" s="1850" t="s">
        <v>811</v>
      </c>
    </row>
    <row customHeight="1" ht="11.25">
      <c r="A572" s="1850" t="s">
        <v>2250</v>
      </c>
      <c r="B572" s="1850" t="s">
        <v>16</v>
      </c>
      <c r="C572" s="1850" t="s">
        <v>4222</v>
      </c>
      <c r="D572" s="1850" t="s">
        <v>4223</v>
      </c>
      <c r="E572" s="1850" t="s">
        <v>4224</v>
      </c>
      <c r="F572" s="1850" t="s">
        <v>2598</v>
      </c>
      <c r="G572" s="1850" t="s">
        <v>28</v>
      </c>
      <c r="H572" s="1850" t="s">
        <v>28</v>
      </c>
      <c r="I572" s="1850" t="s">
        <v>811</v>
      </c>
    </row>
    <row customHeight="1" ht="11.25">
      <c r="A573" s="1850" t="s">
        <v>2250</v>
      </c>
      <c r="B573" s="1850" t="s">
        <v>16</v>
      </c>
      <c r="C573" s="1850" t="s">
        <v>4225</v>
      </c>
      <c r="D573" s="1850" t="s">
        <v>4226</v>
      </c>
      <c r="E573" s="1850" t="s">
        <v>4227</v>
      </c>
      <c r="F573" s="1850" t="s">
        <v>3938</v>
      </c>
      <c r="G573" s="1850" t="s">
        <v>28</v>
      </c>
      <c r="H573" s="1850" t="s">
        <v>28</v>
      </c>
      <c r="I573" s="1850" t="s">
        <v>811</v>
      </c>
    </row>
    <row customHeight="1" ht="11.25">
      <c r="A574" s="1850" t="s">
        <v>2250</v>
      </c>
      <c r="B574" s="1850" t="s">
        <v>16</v>
      </c>
      <c r="C574" s="1850" t="s">
        <v>4228</v>
      </c>
      <c r="D574" s="1850" t="s">
        <v>4229</v>
      </c>
      <c r="E574" s="1850" t="s">
        <v>4230</v>
      </c>
      <c r="F574" s="1850" t="s">
        <v>2254</v>
      </c>
      <c r="G574" s="1850" t="s">
        <v>28</v>
      </c>
      <c r="H574" s="1850" t="s">
        <v>28</v>
      </c>
      <c r="I574" s="1850" t="s">
        <v>811</v>
      </c>
    </row>
    <row customHeight="1" ht="11.25">
      <c r="A575" s="1850" t="s">
        <v>2250</v>
      </c>
      <c r="B575" s="1850" t="s">
        <v>16</v>
      </c>
      <c r="C575" s="1850" t="s">
        <v>4231</v>
      </c>
      <c r="D575" s="1850" t="s">
        <v>4232</v>
      </c>
      <c r="E575" s="1850" t="s">
        <v>4233</v>
      </c>
      <c r="F575" s="1850" t="s">
        <v>2376</v>
      </c>
      <c r="G575" s="1850" t="s">
        <v>28</v>
      </c>
      <c r="H575" s="1850" t="s">
        <v>28</v>
      </c>
      <c r="I575" s="1850" t="s">
        <v>811</v>
      </c>
    </row>
    <row customHeight="1" ht="11.25">
      <c r="A576" s="1850" t="s">
        <v>2250</v>
      </c>
      <c r="B576" s="1850" t="s">
        <v>16</v>
      </c>
      <c r="C576" s="1850" t="s">
        <v>4234</v>
      </c>
      <c r="D576" s="1850" t="s">
        <v>4235</v>
      </c>
      <c r="E576" s="1850" t="s">
        <v>4236</v>
      </c>
      <c r="F576" s="1850" t="s">
        <v>2272</v>
      </c>
      <c r="G576" s="1850" t="s">
        <v>28</v>
      </c>
      <c r="H576" s="1850" t="s">
        <v>28</v>
      </c>
      <c r="I576" s="1850" t="s">
        <v>811</v>
      </c>
    </row>
    <row customHeight="1" ht="11.25">
      <c r="A577" s="1850" t="s">
        <v>2250</v>
      </c>
      <c r="B577" s="1850" t="s">
        <v>16</v>
      </c>
      <c r="C577" s="1850" t="s">
        <v>4237</v>
      </c>
      <c r="D577" s="1850" t="s">
        <v>4238</v>
      </c>
      <c r="E577" s="1850" t="s">
        <v>4239</v>
      </c>
      <c r="F577" s="1850" t="s">
        <v>2353</v>
      </c>
      <c r="G577" s="1850" t="s">
        <v>28</v>
      </c>
      <c r="H577" s="1850" t="s">
        <v>28</v>
      </c>
      <c r="I577" s="1850" t="s">
        <v>811</v>
      </c>
    </row>
    <row customHeight="1" ht="11.25">
      <c r="A578" s="1850" t="s">
        <v>2250</v>
      </c>
      <c r="B578" s="1850" t="s">
        <v>16</v>
      </c>
      <c r="C578" s="1850" t="s">
        <v>4240</v>
      </c>
      <c r="D578" s="1850" t="s">
        <v>4241</v>
      </c>
      <c r="E578" s="1850" t="s">
        <v>4242</v>
      </c>
      <c r="F578" s="1850" t="s">
        <v>4243</v>
      </c>
      <c r="G578" s="1850" t="s">
        <v>28</v>
      </c>
      <c r="H578" s="1850" t="s">
        <v>4244</v>
      </c>
      <c r="I578" s="1850" t="s">
        <v>811</v>
      </c>
    </row>
    <row customHeight="1" ht="11.25">
      <c r="A579" s="1850" t="s">
        <v>2250</v>
      </c>
      <c r="B579" s="1850" t="s">
        <v>16</v>
      </c>
      <c r="C579" s="1850" t="s">
        <v>4245</v>
      </c>
      <c r="D579" s="1850" t="s">
        <v>4246</v>
      </c>
      <c r="E579" s="1850" t="s">
        <v>4247</v>
      </c>
      <c r="F579" s="1850" t="s">
        <v>4248</v>
      </c>
      <c r="G579" s="1850" t="s">
        <v>28</v>
      </c>
      <c r="H579" s="1850" t="s">
        <v>28</v>
      </c>
      <c r="I579" s="1850" t="s">
        <v>811</v>
      </c>
    </row>
    <row customHeight="1" ht="11.25">
      <c r="A580" s="1850" t="s">
        <v>2250</v>
      </c>
      <c r="B580" s="1850" t="s">
        <v>16</v>
      </c>
      <c r="C580" s="1850" t="s">
        <v>4249</v>
      </c>
      <c r="D580" s="1850" t="s">
        <v>4250</v>
      </c>
      <c r="E580" s="1850" t="s">
        <v>4251</v>
      </c>
      <c r="F580" s="1850" t="s">
        <v>2590</v>
      </c>
      <c r="G580" s="1850" t="s">
        <v>3829</v>
      </c>
      <c r="H580" s="1850" t="s">
        <v>28</v>
      </c>
      <c r="I580" s="1850" t="s">
        <v>811</v>
      </c>
    </row>
    <row customHeight="1" ht="11.25">
      <c r="A581" s="1850" t="s">
        <v>2250</v>
      </c>
      <c r="B581" s="1850" t="s">
        <v>16</v>
      </c>
      <c r="C581" s="1850" t="s">
        <v>4252</v>
      </c>
      <c r="D581" s="1850" t="s">
        <v>4253</v>
      </c>
      <c r="E581" s="1850" t="s">
        <v>4254</v>
      </c>
      <c r="F581" s="1850" t="s">
        <v>4255</v>
      </c>
      <c r="G581" s="1850" t="s">
        <v>28</v>
      </c>
      <c r="H581" s="1850" t="s">
        <v>28</v>
      </c>
      <c r="I581" s="1850" t="s">
        <v>811</v>
      </c>
    </row>
    <row customHeight="1" ht="11.25">
      <c r="A582" s="1850" t="s">
        <v>2250</v>
      </c>
      <c r="B582" s="1850" t="s">
        <v>16</v>
      </c>
      <c r="C582" s="1850" t="s">
        <v>4256</v>
      </c>
      <c r="D582" s="1850" t="s">
        <v>4257</v>
      </c>
      <c r="E582" s="1850" t="s">
        <v>4258</v>
      </c>
      <c r="F582" s="1850" t="s">
        <v>2286</v>
      </c>
      <c r="G582" s="1850" t="s">
        <v>28</v>
      </c>
      <c r="H582" s="1850" t="s">
        <v>28</v>
      </c>
      <c r="I582" s="1850" t="s">
        <v>811</v>
      </c>
    </row>
    <row customHeight="1" ht="11.25">
      <c r="A583" s="1850" t="s">
        <v>2250</v>
      </c>
      <c r="B583" s="1850" t="s">
        <v>16</v>
      </c>
      <c r="C583" s="1850" t="s">
        <v>4259</v>
      </c>
      <c r="D583" s="1850" t="s">
        <v>4260</v>
      </c>
      <c r="E583" s="1850" t="s">
        <v>4261</v>
      </c>
      <c r="F583" s="1850" t="s">
        <v>4262</v>
      </c>
      <c r="G583" s="1850" t="s">
        <v>28</v>
      </c>
      <c r="H583" s="1850" t="s">
        <v>28</v>
      </c>
      <c r="I583" s="1850" t="s">
        <v>811</v>
      </c>
    </row>
    <row customHeight="1" ht="11.25">
      <c r="A584" s="1850" t="s">
        <v>2250</v>
      </c>
      <c r="B584" s="1850" t="s">
        <v>16</v>
      </c>
      <c r="C584" s="1850" t="s">
        <v>4263</v>
      </c>
      <c r="D584" s="1850" t="s">
        <v>4264</v>
      </c>
      <c r="E584" s="1850" t="s">
        <v>4265</v>
      </c>
      <c r="F584" s="1850" t="s">
        <v>2344</v>
      </c>
      <c r="G584" s="1850" t="s">
        <v>28</v>
      </c>
      <c r="H584" s="1850" t="s">
        <v>28</v>
      </c>
      <c r="I584" s="1850" t="s">
        <v>811</v>
      </c>
    </row>
    <row customHeight="1" ht="11.25">
      <c r="A585" s="1850" t="s">
        <v>2250</v>
      </c>
      <c r="B585" s="1850" t="s">
        <v>16</v>
      </c>
      <c r="C585" s="1850" t="s">
        <v>4266</v>
      </c>
      <c r="D585" s="1850" t="s">
        <v>4267</v>
      </c>
      <c r="E585" s="1850" t="s">
        <v>4268</v>
      </c>
      <c r="F585" s="1850" t="s">
        <v>2272</v>
      </c>
      <c r="G585" s="1850" t="s">
        <v>4269</v>
      </c>
      <c r="H585" s="1850" t="s">
        <v>4270</v>
      </c>
      <c r="I585" s="1850" t="s">
        <v>811</v>
      </c>
    </row>
    <row customHeight="1" ht="11.25">
      <c r="A586" s="1850" t="s">
        <v>2250</v>
      </c>
      <c r="B586" s="1850" t="s">
        <v>16</v>
      </c>
      <c r="C586" s="1850" t="s">
        <v>4271</v>
      </c>
      <c r="D586" s="1850" t="s">
        <v>4272</v>
      </c>
      <c r="E586" s="1850" t="s">
        <v>4273</v>
      </c>
      <c r="F586" s="1850" t="s">
        <v>2272</v>
      </c>
      <c r="G586" s="1850" t="s">
        <v>28</v>
      </c>
      <c r="H586" s="1850" t="s">
        <v>28</v>
      </c>
      <c r="I586" s="1850" t="s">
        <v>811</v>
      </c>
    </row>
    <row customHeight="1" ht="11.25">
      <c r="A587" s="1850" t="s">
        <v>2250</v>
      </c>
      <c r="B587" s="1850" t="s">
        <v>16</v>
      </c>
      <c r="C587" s="1850" t="s">
        <v>4274</v>
      </c>
      <c r="D587" s="1850" t="s">
        <v>4275</v>
      </c>
      <c r="E587" s="1850" t="s">
        <v>4276</v>
      </c>
      <c r="F587" s="1850" t="s">
        <v>2325</v>
      </c>
      <c r="G587" s="1850" t="s">
        <v>4277</v>
      </c>
      <c r="H587" s="1850" t="s">
        <v>28</v>
      </c>
      <c r="I587" s="1850" t="s">
        <v>811</v>
      </c>
    </row>
    <row customHeight="1" ht="11.25">
      <c r="A588" s="1850" t="s">
        <v>2250</v>
      </c>
      <c r="B588" s="1850" t="s">
        <v>16</v>
      </c>
      <c r="C588" s="1850" t="s">
        <v>4278</v>
      </c>
      <c r="D588" s="1850" t="s">
        <v>4279</v>
      </c>
      <c r="E588" s="1850" t="s">
        <v>4280</v>
      </c>
      <c r="F588" s="1850" t="s">
        <v>2349</v>
      </c>
      <c r="G588" s="1850" t="s">
        <v>4281</v>
      </c>
      <c r="H588" s="1850" t="s">
        <v>28</v>
      </c>
      <c r="I588" s="1850" t="s">
        <v>811</v>
      </c>
    </row>
    <row customHeight="1" ht="11.25">
      <c r="A589" s="1850" t="s">
        <v>2250</v>
      </c>
      <c r="B589" s="1850" t="s">
        <v>16</v>
      </c>
      <c r="C589" s="1850" t="s">
        <v>4282</v>
      </c>
      <c r="D589" s="1850" t="s">
        <v>4283</v>
      </c>
      <c r="E589" s="1850" t="s">
        <v>4284</v>
      </c>
      <c r="F589" s="1850" t="s">
        <v>3220</v>
      </c>
      <c r="G589" s="1850" t="s">
        <v>4285</v>
      </c>
      <c r="H589" s="1850" t="s">
        <v>28</v>
      </c>
      <c r="I589" s="1850" t="s">
        <v>811</v>
      </c>
    </row>
    <row customHeight="1" ht="11.25">
      <c r="A590" s="1850" t="s">
        <v>2250</v>
      </c>
      <c r="B590" s="1850" t="s">
        <v>16</v>
      </c>
      <c r="C590" s="1850" t="s">
        <v>4286</v>
      </c>
      <c r="D590" s="1850" t="s">
        <v>4287</v>
      </c>
      <c r="E590" s="1850" t="s">
        <v>4288</v>
      </c>
      <c r="F590" s="1850" t="s">
        <v>4289</v>
      </c>
      <c r="G590" s="1850" t="s">
        <v>4290</v>
      </c>
      <c r="H590" s="1850" t="s">
        <v>28</v>
      </c>
      <c r="I590" s="1850" t="s">
        <v>811</v>
      </c>
    </row>
    <row customHeight="1" ht="11.25">
      <c r="A591" s="1850" t="s">
        <v>2250</v>
      </c>
      <c r="B591" s="1850" t="s">
        <v>16</v>
      </c>
      <c r="C591" s="1850" t="s">
        <v>4291</v>
      </c>
      <c r="D591" s="1850" t="s">
        <v>4292</v>
      </c>
      <c r="E591" s="1850" t="s">
        <v>4293</v>
      </c>
      <c r="F591" s="1850" t="s">
        <v>2307</v>
      </c>
      <c r="G591" s="1850" t="s">
        <v>4294</v>
      </c>
      <c r="H591" s="1850" t="s">
        <v>28</v>
      </c>
      <c r="I591" s="1850" t="s">
        <v>811</v>
      </c>
    </row>
    <row customHeight="1" ht="11.25">
      <c r="A592" s="1850" t="s">
        <v>2250</v>
      </c>
      <c r="B592" s="1850" t="s">
        <v>16</v>
      </c>
      <c r="C592" s="1850" t="s">
        <v>4295</v>
      </c>
      <c r="D592" s="1850" t="s">
        <v>4296</v>
      </c>
      <c r="E592" s="1850" t="s">
        <v>4297</v>
      </c>
      <c r="F592" s="1850" t="s">
        <v>2357</v>
      </c>
      <c r="G592" s="1850" t="s">
        <v>28</v>
      </c>
      <c r="H592" s="1850" t="s">
        <v>28</v>
      </c>
      <c r="I592" s="1850" t="s">
        <v>811</v>
      </c>
    </row>
    <row customHeight="1" ht="11.25">
      <c r="A593" s="1850" t="s">
        <v>2250</v>
      </c>
      <c r="B593" s="1850" t="s">
        <v>16</v>
      </c>
      <c r="C593" s="1850" t="s">
        <v>4298</v>
      </c>
      <c r="D593" s="1850" t="s">
        <v>4299</v>
      </c>
      <c r="E593" s="1850" t="s">
        <v>4265</v>
      </c>
      <c r="F593" s="1850" t="s">
        <v>4300</v>
      </c>
      <c r="G593" s="1850" t="s">
        <v>28</v>
      </c>
      <c r="H593" s="1850" t="s">
        <v>28</v>
      </c>
      <c r="I593" s="1850" t="s">
        <v>811</v>
      </c>
    </row>
    <row customHeight="1" ht="11.25">
      <c r="A594" s="1850" t="s">
        <v>2250</v>
      </c>
      <c r="B594" s="1850" t="s">
        <v>16</v>
      </c>
      <c r="C594" s="1850" t="s">
        <v>4301</v>
      </c>
      <c r="D594" s="1850" t="s">
        <v>4302</v>
      </c>
      <c r="E594" s="1850" t="s">
        <v>4265</v>
      </c>
      <c r="F594" s="1850" t="s">
        <v>2859</v>
      </c>
      <c r="G594" s="1850" t="s">
        <v>4303</v>
      </c>
      <c r="H594" s="1850" t="s">
        <v>28</v>
      </c>
      <c r="I594" s="1850" t="s">
        <v>811</v>
      </c>
    </row>
    <row customHeight="1" ht="11.25">
      <c r="A595" s="1850" t="s">
        <v>2250</v>
      </c>
      <c r="B595" s="1850" t="s">
        <v>16</v>
      </c>
      <c r="C595" s="1850" t="s">
        <v>4304</v>
      </c>
      <c r="D595" s="1850" t="s">
        <v>4305</v>
      </c>
      <c r="E595" s="1850" t="s">
        <v>4306</v>
      </c>
      <c r="F595" s="1850" t="s">
        <v>2555</v>
      </c>
      <c r="G595" s="1850" t="s">
        <v>28</v>
      </c>
      <c r="H595" s="1850" t="s">
        <v>28</v>
      </c>
      <c r="I595" s="1850" t="s">
        <v>811</v>
      </c>
    </row>
    <row customHeight="1" ht="11.25">
      <c r="A596" s="1850" t="s">
        <v>2250</v>
      </c>
      <c r="B596" s="1850" t="s">
        <v>16</v>
      </c>
      <c r="C596" s="1850" t="s">
        <v>28</v>
      </c>
      <c r="D596" s="1850" t="s">
        <v>4307</v>
      </c>
      <c r="E596" s="1850" t="s">
        <v>4308</v>
      </c>
      <c r="F596" s="1850" t="s">
        <v>2344</v>
      </c>
      <c r="G596" s="1850" t="s">
        <v>28</v>
      </c>
      <c r="H596" s="1850" t="s">
        <v>28</v>
      </c>
      <c r="I596" s="1850" t="s">
        <v>811</v>
      </c>
    </row>
    <row customHeight="1" ht="11.25">
      <c r="A597" s="1850" t="s">
        <v>2250</v>
      </c>
      <c r="B597" s="1850" t="s">
        <v>16</v>
      </c>
      <c r="C597" s="1850" t="s">
        <v>4309</v>
      </c>
      <c r="D597" s="1850" t="s">
        <v>4310</v>
      </c>
      <c r="E597" s="1850" t="s">
        <v>4311</v>
      </c>
      <c r="F597" s="1850" t="s">
        <v>2281</v>
      </c>
      <c r="G597" s="1850" t="s">
        <v>4312</v>
      </c>
      <c r="H597" s="1850" t="s">
        <v>28</v>
      </c>
      <c r="I597" s="1850" t="s">
        <v>811</v>
      </c>
    </row>
    <row customHeight="1" ht="11.25">
      <c r="A598" s="1850" t="s">
        <v>2250</v>
      </c>
      <c r="B598" s="1850" t="s">
        <v>16</v>
      </c>
      <c r="C598" s="1850" t="s">
        <v>4313</v>
      </c>
      <c r="D598" s="1850" t="s">
        <v>4314</v>
      </c>
      <c r="E598" s="1850" t="s">
        <v>4315</v>
      </c>
      <c r="F598" s="1850" t="s">
        <v>4054</v>
      </c>
      <c r="G598" s="1850" t="s">
        <v>28</v>
      </c>
      <c r="H598" s="1850" t="s">
        <v>28</v>
      </c>
      <c r="I598" s="1850" t="s">
        <v>811</v>
      </c>
    </row>
    <row customHeight="1" ht="11.25">
      <c r="A599" s="1850" t="s">
        <v>2250</v>
      </c>
      <c r="B599" s="1850" t="s">
        <v>16</v>
      </c>
      <c r="C599" s="1850" t="s">
        <v>4316</v>
      </c>
      <c r="D599" s="1850" t="s">
        <v>4317</v>
      </c>
      <c r="E599" s="1850" t="s">
        <v>4318</v>
      </c>
      <c r="F599" s="1850" t="s">
        <v>3938</v>
      </c>
      <c r="G599" s="1850" t="s">
        <v>28</v>
      </c>
      <c r="H599" s="1850" t="s">
        <v>28</v>
      </c>
      <c r="I599" s="1850" t="s">
        <v>811</v>
      </c>
    </row>
    <row customHeight="1" ht="11.25">
      <c r="A600" s="1850" t="s">
        <v>2250</v>
      </c>
      <c r="B600" s="1850" t="s">
        <v>16</v>
      </c>
      <c r="C600" s="1850" t="s">
        <v>4319</v>
      </c>
      <c r="D600" s="1850" t="s">
        <v>4320</v>
      </c>
      <c r="E600" s="1850" t="s">
        <v>4321</v>
      </c>
      <c r="F600" s="1850" t="s">
        <v>2254</v>
      </c>
      <c r="G600" s="1850" t="s">
        <v>28</v>
      </c>
      <c r="H600" s="1850" t="s">
        <v>28</v>
      </c>
      <c r="I600" s="1850" t="s">
        <v>811</v>
      </c>
    </row>
    <row customHeight="1" ht="11.25">
      <c r="A601" s="1850" t="s">
        <v>2250</v>
      </c>
      <c r="B601" s="1850" t="s">
        <v>16</v>
      </c>
      <c r="C601" s="1850" t="s">
        <v>4322</v>
      </c>
      <c r="D601" s="1850" t="s">
        <v>4323</v>
      </c>
      <c r="E601" s="1850" t="s">
        <v>4324</v>
      </c>
      <c r="F601" s="1850" t="s">
        <v>3775</v>
      </c>
      <c r="G601" s="1850" t="s">
        <v>28</v>
      </c>
      <c r="H601" s="1850" t="s">
        <v>28</v>
      </c>
      <c r="I601" s="1850" t="s">
        <v>811</v>
      </c>
    </row>
    <row customHeight="1" ht="11.25">
      <c r="A602" s="1850" t="s">
        <v>2250</v>
      </c>
      <c r="B602" s="1850" t="s">
        <v>16</v>
      </c>
      <c r="C602" s="1850" t="s">
        <v>4325</v>
      </c>
      <c r="D602" s="1850" t="s">
        <v>4326</v>
      </c>
      <c r="E602" s="1850" t="s">
        <v>4327</v>
      </c>
      <c r="F602" s="1850" t="s">
        <v>2349</v>
      </c>
      <c r="G602" s="1850" t="s">
        <v>28</v>
      </c>
      <c r="H602" s="1850" t="s">
        <v>28</v>
      </c>
      <c r="I602" s="1850" t="s">
        <v>811</v>
      </c>
    </row>
    <row customHeight="1" ht="11.25">
      <c r="A603" s="1850" t="s">
        <v>2250</v>
      </c>
      <c r="B603" s="1850" t="s">
        <v>16</v>
      </c>
      <c r="C603" s="1850" t="s">
        <v>4328</v>
      </c>
      <c r="D603" s="1850" t="s">
        <v>4329</v>
      </c>
      <c r="E603" s="1850" t="s">
        <v>4330</v>
      </c>
      <c r="F603" s="1850" t="s">
        <v>2353</v>
      </c>
      <c r="G603" s="1850" t="s">
        <v>28</v>
      </c>
      <c r="H603" s="1850" t="s">
        <v>28</v>
      </c>
      <c r="I603" s="1850" t="s">
        <v>811</v>
      </c>
    </row>
    <row customHeight="1" ht="11.25">
      <c r="A604" s="1850" t="s">
        <v>2250</v>
      </c>
      <c r="B604" s="1850" t="s">
        <v>16</v>
      </c>
      <c r="C604" s="1850" t="s">
        <v>4331</v>
      </c>
      <c r="D604" s="1850" t="s">
        <v>4332</v>
      </c>
      <c r="E604" s="1850" t="s">
        <v>4333</v>
      </c>
      <c r="F604" s="1850" t="s">
        <v>4334</v>
      </c>
      <c r="G604" s="1850" t="s">
        <v>28</v>
      </c>
      <c r="H604" s="1850" t="s">
        <v>28</v>
      </c>
      <c r="I604" s="1850" t="s">
        <v>811</v>
      </c>
    </row>
    <row customHeight="1" ht="11.25">
      <c r="A605" s="1850" t="s">
        <v>2250</v>
      </c>
      <c r="B605" s="1850" t="s">
        <v>16</v>
      </c>
      <c r="C605" s="1850" t="s">
        <v>4335</v>
      </c>
      <c r="D605" s="1850" t="s">
        <v>4336</v>
      </c>
      <c r="E605" s="1850" t="s">
        <v>4337</v>
      </c>
      <c r="F605" s="1850" t="s">
        <v>4338</v>
      </c>
      <c r="G605" s="1850" t="s">
        <v>4339</v>
      </c>
      <c r="H605" s="1850" t="s">
        <v>28</v>
      </c>
      <c r="I605" s="1850" t="s">
        <v>811</v>
      </c>
    </row>
    <row customHeight="1" ht="11.25">
      <c r="A606" s="1850" t="s">
        <v>2250</v>
      </c>
      <c r="B606" s="1850" t="s">
        <v>16</v>
      </c>
      <c r="C606" s="1850" t="s">
        <v>4340</v>
      </c>
      <c r="D606" s="1850" t="s">
        <v>4341</v>
      </c>
      <c r="E606" s="1850" t="s">
        <v>4342</v>
      </c>
      <c r="F606" s="1850" t="s">
        <v>2340</v>
      </c>
      <c r="G606" s="1850" t="s">
        <v>28</v>
      </c>
      <c r="H606" s="1850" t="s">
        <v>28</v>
      </c>
      <c r="I606" s="1850" t="s">
        <v>811</v>
      </c>
    </row>
    <row customHeight="1" ht="11.25">
      <c r="A607" s="1850" t="s">
        <v>2250</v>
      </c>
      <c r="B607" s="1850" t="s">
        <v>16</v>
      </c>
      <c r="C607" s="1850" t="s">
        <v>4343</v>
      </c>
      <c r="D607" s="1850" t="s">
        <v>4344</v>
      </c>
      <c r="E607" s="1850" t="s">
        <v>4345</v>
      </c>
      <c r="F607" s="1850" t="s">
        <v>2254</v>
      </c>
      <c r="G607" s="1850" t="s">
        <v>28</v>
      </c>
      <c r="H607" s="1850" t="s">
        <v>28</v>
      </c>
      <c r="I607" s="1850" t="s">
        <v>811</v>
      </c>
    </row>
    <row customHeight="1" ht="11.25">
      <c r="A608" s="1850" t="s">
        <v>2250</v>
      </c>
      <c r="B608" s="1850" t="s">
        <v>16</v>
      </c>
      <c r="C608" s="1850" t="s">
        <v>4346</v>
      </c>
      <c r="D608" s="1850" t="s">
        <v>4347</v>
      </c>
      <c r="E608" s="1850" t="s">
        <v>4348</v>
      </c>
      <c r="F608" s="1850" t="s">
        <v>2254</v>
      </c>
      <c r="G608" s="1850" t="s">
        <v>4349</v>
      </c>
      <c r="H608" s="1850" t="s">
        <v>28</v>
      </c>
      <c r="I608" s="1850" t="s">
        <v>811</v>
      </c>
    </row>
    <row customHeight="1" ht="11.25">
      <c r="A609" s="1850" t="s">
        <v>2250</v>
      </c>
      <c r="B609" s="1850" t="s">
        <v>16</v>
      </c>
      <c r="C609" s="1850" t="s">
        <v>4350</v>
      </c>
      <c r="D609" s="1850" t="s">
        <v>4351</v>
      </c>
      <c r="E609" s="1850" t="s">
        <v>4352</v>
      </c>
      <c r="F609" s="1850" t="s">
        <v>2344</v>
      </c>
      <c r="G609" s="1850" t="s">
        <v>28</v>
      </c>
      <c r="H609" s="1850" t="s">
        <v>28</v>
      </c>
      <c r="I609" s="1850" t="s">
        <v>811</v>
      </c>
    </row>
    <row customHeight="1" ht="11.25">
      <c r="A610" s="1850" t="s">
        <v>2250</v>
      </c>
      <c r="B610" s="1850" t="s">
        <v>16</v>
      </c>
      <c r="C610" s="1850" t="s">
        <v>4353</v>
      </c>
      <c r="D610" s="1850" t="s">
        <v>4354</v>
      </c>
      <c r="E610" s="1850" t="s">
        <v>4355</v>
      </c>
      <c r="F610" s="1850" t="s">
        <v>4356</v>
      </c>
      <c r="G610" s="1850" t="s">
        <v>28</v>
      </c>
      <c r="H610" s="1850" t="s">
        <v>28</v>
      </c>
      <c r="I610" s="1850" t="s">
        <v>811</v>
      </c>
    </row>
    <row customHeight="1" ht="11.25">
      <c r="A611" s="1850" t="s">
        <v>2250</v>
      </c>
      <c r="B611" s="1850" t="s">
        <v>16</v>
      </c>
      <c r="C611" s="1850" t="s">
        <v>4357</v>
      </c>
      <c r="D611" s="1850" t="s">
        <v>4358</v>
      </c>
      <c r="E611" s="1850" t="s">
        <v>4359</v>
      </c>
      <c r="F611" s="1850" t="s">
        <v>2579</v>
      </c>
      <c r="G611" s="1850" t="s">
        <v>28</v>
      </c>
      <c r="H611" s="1850" t="s">
        <v>28</v>
      </c>
      <c r="I611" s="1850" t="s">
        <v>811</v>
      </c>
    </row>
    <row customHeight="1" ht="11.25">
      <c r="A612" s="1850" t="s">
        <v>2250</v>
      </c>
      <c r="B612" s="1850" t="s">
        <v>16</v>
      </c>
      <c r="C612" s="1850" t="s">
        <v>4360</v>
      </c>
      <c r="D612" s="1850" t="s">
        <v>4361</v>
      </c>
      <c r="E612" s="1850" t="s">
        <v>4362</v>
      </c>
      <c r="F612" s="1850" t="s">
        <v>2344</v>
      </c>
      <c r="G612" s="1850" t="s">
        <v>28</v>
      </c>
      <c r="H612" s="1850" t="s">
        <v>28</v>
      </c>
      <c r="I612" s="1850" t="s">
        <v>811</v>
      </c>
    </row>
    <row customHeight="1" ht="11.25">
      <c r="A613" s="1850" t="s">
        <v>2250</v>
      </c>
      <c r="B613" s="1850" t="s">
        <v>16</v>
      </c>
      <c r="C613" s="1850" t="s">
        <v>4363</v>
      </c>
      <c r="D613" s="1850" t="s">
        <v>4364</v>
      </c>
      <c r="E613" s="1850" t="s">
        <v>4365</v>
      </c>
      <c r="F613" s="1850" t="s">
        <v>2349</v>
      </c>
      <c r="G613" s="1850" t="s">
        <v>28</v>
      </c>
      <c r="H613" s="1850" t="s">
        <v>28</v>
      </c>
      <c r="I613" s="1850" t="s">
        <v>811</v>
      </c>
    </row>
    <row customHeight="1" ht="11.25">
      <c r="A614" s="1850" t="s">
        <v>2250</v>
      </c>
      <c r="B614" s="1850" t="s">
        <v>16</v>
      </c>
      <c r="C614" s="1850" t="s">
        <v>4366</v>
      </c>
      <c r="D614" s="1850" t="s">
        <v>4367</v>
      </c>
      <c r="E614" s="1850" t="s">
        <v>4368</v>
      </c>
      <c r="F614" s="1850" t="s">
        <v>2384</v>
      </c>
      <c r="G614" s="1850" t="s">
        <v>4369</v>
      </c>
      <c r="H614" s="1850" t="s">
        <v>28</v>
      </c>
      <c r="I614" s="1850" t="s">
        <v>811</v>
      </c>
    </row>
    <row customHeight="1" ht="11.25">
      <c r="A615" s="1850" t="s">
        <v>2250</v>
      </c>
      <c r="B615" s="1850" t="s">
        <v>16</v>
      </c>
      <c r="C615" s="1850" t="s">
        <v>4370</v>
      </c>
      <c r="D615" s="1850" t="s">
        <v>4371</v>
      </c>
      <c r="E615" s="1850" t="s">
        <v>4372</v>
      </c>
      <c r="F615" s="1850" t="s">
        <v>2590</v>
      </c>
      <c r="G615" s="1850" t="s">
        <v>28</v>
      </c>
      <c r="H615" s="1850" t="s">
        <v>28</v>
      </c>
      <c r="I615" s="1850" t="s">
        <v>811</v>
      </c>
    </row>
    <row customHeight="1" ht="11.25">
      <c r="A616" s="1850" t="s">
        <v>2250</v>
      </c>
      <c r="B616" s="1850" t="s">
        <v>16</v>
      </c>
      <c r="C616" s="1850" t="s">
        <v>4373</v>
      </c>
      <c r="D616" s="1850" t="s">
        <v>4374</v>
      </c>
      <c r="E616" s="1850" t="s">
        <v>4375</v>
      </c>
      <c r="F616" s="1850" t="s">
        <v>3236</v>
      </c>
      <c r="G616" s="1850" t="s">
        <v>28</v>
      </c>
      <c r="H616" s="1850" t="s">
        <v>28</v>
      </c>
      <c r="I616" s="1850" t="s">
        <v>811</v>
      </c>
    </row>
    <row customHeight="1" ht="11.25">
      <c r="A617" s="1850" t="s">
        <v>2250</v>
      </c>
      <c r="B617" s="1850" t="s">
        <v>16</v>
      </c>
      <c r="C617" s="1850" t="s">
        <v>4376</v>
      </c>
      <c r="D617" s="1850" t="s">
        <v>4377</v>
      </c>
      <c r="E617" s="1850" t="s">
        <v>4352</v>
      </c>
      <c r="F617" s="1850" t="s">
        <v>2793</v>
      </c>
      <c r="G617" s="1850" t="s">
        <v>4378</v>
      </c>
      <c r="H617" s="1850" t="s">
        <v>28</v>
      </c>
      <c r="I617" s="1850" t="s">
        <v>811</v>
      </c>
    </row>
    <row customHeight="1" ht="11.25">
      <c r="A618" s="1850" t="s">
        <v>2250</v>
      </c>
      <c r="B618" s="1850" t="s">
        <v>16</v>
      </c>
      <c r="C618" s="1850" t="s">
        <v>4379</v>
      </c>
      <c r="D618" s="1850" t="s">
        <v>4380</v>
      </c>
      <c r="E618" s="1850" t="s">
        <v>4381</v>
      </c>
      <c r="F618" s="1850" t="s">
        <v>3220</v>
      </c>
      <c r="G618" s="1850" t="s">
        <v>28</v>
      </c>
      <c r="H618" s="1850" t="s">
        <v>28</v>
      </c>
      <c r="I618" s="1850" t="s">
        <v>811</v>
      </c>
    </row>
    <row customHeight="1" ht="11.25">
      <c r="A619" s="1850" t="s">
        <v>2250</v>
      </c>
      <c r="B619" s="1850" t="s">
        <v>16</v>
      </c>
      <c r="C619" s="1850" t="s">
        <v>4382</v>
      </c>
      <c r="D619" s="1850" t="s">
        <v>4383</v>
      </c>
      <c r="E619" s="1850" t="s">
        <v>4288</v>
      </c>
      <c r="F619" s="1850" t="s">
        <v>4384</v>
      </c>
      <c r="G619" s="1850" t="s">
        <v>4385</v>
      </c>
      <c r="H619" s="1850" t="s">
        <v>28</v>
      </c>
      <c r="I619" s="1850" t="s">
        <v>811</v>
      </c>
    </row>
    <row customHeight="1" ht="11.25">
      <c r="A620" s="1850" t="s">
        <v>2250</v>
      </c>
      <c r="B620" s="1850" t="s">
        <v>16</v>
      </c>
      <c r="C620" s="1850" t="s">
        <v>4386</v>
      </c>
      <c r="D620" s="1850" t="s">
        <v>4387</v>
      </c>
      <c r="E620" s="1850" t="s">
        <v>2589</v>
      </c>
      <c r="F620" s="1850" t="s">
        <v>4388</v>
      </c>
      <c r="G620" s="1850" t="s">
        <v>28</v>
      </c>
      <c r="H620" s="1850" t="s">
        <v>28</v>
      </c>
      <c r="I620" s="1850" t="s">
        <v>811</v>
      </c>
    </row>
    <row customHeight="1" ht="11.25">
      <c r="A621" s="1850" t="s">
        <v>2250</v>
      </c>
      <c r="B621" s="1850" t="s">
        <v>16</v>
      </c>
      <c r="C621" s="1850" t="s">
        <v>4389</v>
      </c>
      <c r="D621" s="1850" t="s">
        <v>4390</v>
      </c>
      <c r="E621" s="1850" t="s">
        <v>2589</v>
      </c>
      <c r="F621" s="1850" t="s">
        <v>2690</v>
      </c>
      <c r="G621" s="1850" t="s">
        <v>4391</v>
      </c>
      <c r="H621" s="1850" t="s">
        <v>28</v>
      </c>
      <c r="I621" s="1850" t="s">
        <v>811</v>
      </c>
    </row>
    <row customHeight="1" ht="11.25">
      <c r="A622" s="1850" t="s">
        <v>2250</v>
      </c>
      <c r="B622" s="1850" t="s">
        <v>16</v>
      </c>
      <c r="C622" s="1850" t="s">
        <v>4392</v>
      </c>
      <c r="D622" s="1850" t="s">
        <v>4393</v>
      </c>
      <c r="E622" s="1850" t="s">
        <v>2505</v>
      </c>
      <c r="F622" s="1850" t="s">
        <v>4255</v>
      </c>
      <c r="G622" s="1850" t="s">
        <v>28</v>
      </c>
      <c r="H622" s="1850" t="s">
        <v>28</v>
      </c>
      <c r="I622" s="1850" t="s">
        <v>811</v>
      </c>
    </row>
    <row customHeight="1" ht="11.25">
      <c r="A623" s="1850" t="s">
        <v>2250</v>
      </c>
      <c r="B623" s="1850" t="s">
        <v>16</v>
      </c>
      <c r="C623" s="1850" t="s">
        <v>13</v>
      </c>
      <c r="D623" s="1850" t="s">
        <v>48</v>
      </c>
      <c r="E623" s="1850" t="s">
        <v>51</v>
      </c>
      <c r="F623" s="1850" t="s">
        <v>53</v>
      </c>
      <c r="G623" s="1850" t="s">
        <v>4394</v>
      </c>
      <c r="H623" s="1850" t="s">
        <v>28</v>
      </c>
      <c r="I623" s="1850" t="s">
        <v>811</v>
      </c>
    </row>
    <row customHeight="1" ht="11.25">
      <c r="A624" s="1850" t="s">
        <v>2250</v>
      </c>
      <c r="B624" s="1850" t="s">
        <v>16</v>
      </c>
      <c r="C624" s="1850" t="s">
        <v>4395</v>
      </c>
      <c r="D624" s="1850" t="s">
        <v>4396</v>
      </c>
      <c r="E624" s="1850" t="s">
        <v>4397</v>
      </c>
      <c r="F624" s="1850" t="s">
        <v>4398</v>
      </c>
      <c r="G624" s="1850" t="s">
        <v>28</v>
      </c>
      <c r="H624" s="1850" t="s">
        <v>28</v>
      </c>
      <c r="I624" s="1850" t="s">
        <v>811</v>
      </c>
    </row>
    <row customHeight="1" ht="11.25">
      <c r="A625" s="1850" t="s">
        <v>2250</v>
      </c>
      <c r="B625" s="1850" t="s">
        <v>16</v>
      </c>
      <c r="C625" s="1850" t="s">
        <v>4399</v>
      </c>
      <c r="D625" s="1850" t="s">
        <v>4400</v>
      </c>
      <c r="E625" s="1850" t="s">
        <v>4254</v>
      </c>
      <c r="F625" s="1850" t="s">
        <v>4401</v>
      </c>
      <c r="G625" s="1850" t="s">
        <v>28</v>
      </c>
      <c r="H625" s="1850" t="s">
        <v>28</v>
      </c>
      <c r="I625" s="1850" t="s">
        <v>811</v>
      </c>
    </row>
    <row customHeight="1" ht="11.25">
      <c r="A626" s="1850" t="s">
        <v>2250</v>
      </c>
      <c r="B626" s="1850" t="s">
        <v>16</v>
      </c>
      <c r="C626" s="1850" t="s">
        <v>4402</v>
      </c>
      <c r="D626" s="1850" t="s">
        <v>4403</v>
      </c>
      <c r="E626" s="1850" t="s">
        <v>4404</v>
      </c>
      <c r="F626" s="1850" t="s">
        <v>4405</v>
      </c>
      <c r="G626" s="1850" t="s">
        <v>28</v>
      </c>
      <c r="H626" s="1850" t="s">
        <v>28</v>
      </c>
      <c r="I626" s="1850" t="s">
        <v>811</v>
      </c>
    </row>
    <row customHeight="1" ht="11.25">
      <c r="A627" s="1850" t="s">
        <v>2250</v>
      </c>
      <c r="B627" s="1850" t="s">
        <v>16</v>
      </c>
      <c r="C627" s="1850" t="s">
        <v>2251</v>
      </c>
      <c r="D627" s="1850" t="s">
        <v>2252</v>
      </c>
      <c r="E627" s="1850" t="s">
        <v>2253</v>
      </c>
      <c r="F627" s="1850" t="s">
        <v>2254</v>
      </c>
      <c r="G627" s="1850" t="s">
        <v>2255</v>
      </c>
      <c r="H627" s="1850" t="s">
        <v>28</v>
      </c>
      <c r="I627" s="1850" t="s">
        <v>897</v>
      </c>
    </row>
    <row customHeight="1" ht="11.25">
      <c r="A628" s="1850" t="s">
        <v>2250</v>
      </c>
      <c r="B628" s="1850" t="s">
        <v>16</v>
      </c>
      <c r="C628" s="1850" t="s">
        <v>2260</v>
      </c>
      <c r="D628" s="1850" t="s">
        <v>2261</v>
      </c>
      <c r="E628" s="1850" t="s">
        <v>2262</v>
      </c>
      <c r="F628" s="1850" t="s">
        <v>2263</v>
      </c>
      <c r="G628" s="1850" t="s">
        <v>2264</v>
      </c>
      <c r="H628" s="1850" t="s">
        <v>28</v>
      </c>
      <c r="I628" s="1850" t="s">
        <v>897</v>
      </c>
    </row>
    <row customHeight="1" ht="11.25">
      <c r="A629" s="1850" t="s">
        <v>2250</v>
      </c>
      <c r="B629" s="1850" t="s">
        <v>16</v>
      </c>
      <c r="C629" s="1850" t="s">
        <v>2265</v>
      </c>
      <c r="D629" s="1850" t="s">
        <v>2266</v>
      </c>
      <c r="E629" s="1850" t="s">
        <v>2267</v>
      </c>
      <c r="F629" s="1850" t="s">
        <v>2268</v>
      </c>
      <c r="G629" s="1850" t="s">
        <v>28</v>
      </c>
      <c r="H629" s="1850" t="s">
        <v>28</v>
      </c>
      <c r="I629" s="1850" t="s">
        <v>897</v>
      </c>
    </row>
    <row customHeight="1" ht="11.25">
      <c r="A630" s="1850" t="s">
        <v>2250</v>
      </c>
      <c r="B630" s="1850" t="s">
        <v>16</v>
      </c>
      <c r="C630" s="1850" t="s">
        <v>2283</v>
      </c>
      <c r="D630" s="1850" t="s">
        <v>2284</v>
      </c>
      <c r="E630" s="1850" t="s">
        <v>2285</v>
      </c>
      <c r="F630" s="1850" t="s">
        <v>2286</v>
      </c>
      <c r="G630" s="1850" t="s">
        <v>28</v>
      </c>
      <c r="H630" s="1850" t="s">
        <v>28</v>
      </c>
      <c r="I630" s="1850" t="s">
        <v>897</v>
      </c>
    </row>
    <row customHeight="1" ht="11.25">
      <c r="A631" s="1850" t="s">
        <v>2250</v>
      </c>
      <c r="B631" s="1850" t="s">
        <v>16</v>
      </c>
      <c r="C631" s="1850" t="s">
        <v>2287</v>
      </c>
      <c r="D631" s="1850" t="s">
        <v>2288</v>
      </c>
      <c r="E631" s="1850" t="s">
        <v>2289</v>
      </c>
      <c r="F631" s="1850" t="s">
        <v>2290</v>
      </c>
      <c r="G631" s="1850" t="s">
        <v>28</v>
      </c>
      <c r="H631" s="1850" t="s">
        <v>28</v>
      </c>
      <c r="I631" s="1850" t="s">
        <v>897</v>
      </c>
    </row>
    <row customHeight="1" ht="11.25">
      <c r="A632" s="1850" t="s">
        <v>2250</v>
      </c>
      <c r="B632" s="1850" t="s">
        <v>16</v>
      </c>
      <c r="C632" s="1850" t="s">
        <v>2312</v>
      </c>
      <c r="D632" s="1850" t="s">
        <v>2313</v>
      </c>
      <c r="E632" s="1850" t="s">
        <v>2314</v>
      </c>
      <c r="F632" s="1850" t="s">
        <v>2315</v>
      </c>
      <c r="G632" s="1850" t="s">
        <v>28</v>
      </c>
      <c r="H632" s="1850" t="s">
        <v>28</v>
      </c>
      <c r="I632" s="1850" t="s">
        <v>897</v>
      </c>
    </row>
    <row customHeight="1" ht="11.25">
      <c r="A633" s="1850" t="s">
        <v>2250</v>
      </c>
      <c r="B633" s="1850" t="s">
        <v>16</v>
      </c>
      <c r="C633" s="1850" t="s">
        <v>2323</v>
      </c>
      <c r="D633" s="1850" t="s">
        <v>2324</v>
      </c>
      <c r="E633" s="1850" t="s">
        <v>2321</v>
      </c>
      <c r="F633" s="1850" t="s">
        <v>2325</v>
      </c>
      <c r="G633" s="1850" t="s">
        <v>2326</v>
      </c>
      <c r="H633" s="1850" t="s">
        <v>28</v>
      </c>
      <c r="I633" s="1850" t="s">
        <v>897</v>
      </c>
    </row>
    <row customHeight="1" ht="11.25">
      <c r="A634" s="1850" t="s">
        <v>2250</v>
      </c>
      <c r="B634" s="1850" t="s">
        <v>16</v>
      </c>
      <c r="C634" s="1850" t="s">
        <v>2327</v>
      </c>
      <c r="D634" s="1850" t="s">
        <v>2328</v>
      </c>
      <c r="E634" s="1850" t="s">
        <v>2329</v>
      </c>
      <c r="F634" s="1850" t="s">
        <v>2277</v>
      </c>
      <c r="G634" s="1850" t="s">
        <v>28</v>
      </c>
      <c r="H634" s="1850" t="s">
        <v>28</v>
      </c>
      <c r="I634" s="1850" t="s">
        <v>897</v>
      </c>
    </row>
    <row customHeight="1" ht="11.25">
      <c r="A635" s="1850" t="s">
        <v>2250</v>
      </c>
      <c r="B635" s="1850" t="s">
        <v>16</v>
      </c>
      <c r="C635" s="1850" t="s">
        <v>2333</v>
      </c>
      <c r="D635" s="1850" t="s">
        <v>2334</v>
      </c>
      <c r="E635" s="1850" t="s">
        <v>2335</v>
      </c>
      <c r="F635" s="1850" t="s">
        <v>2272</v>
      </c>
      <c r="G635" s="1850" t="s">
        <v>2336</v>
      </c>
      <c r="H635" s="1850" t="s">
        <v>28</v>
      </c>
      <c r="I635" s="1850" t="s">
        <v>897</v>
      </c>
    </row>
    <row customHeight="1" ht="11.25">
      <c r="A636" s="1850" t="s">
        <v>2250</v>
      </c>
      <c r="B636" s="1850" t="s">
        <v>16</v>
      </c>
      <c r="C636" s="1850" t="s">
        <v>2341</v>
      </c>
      <c r="D636" s="1850" t="s">
        <v>2342</v>
      </c>
      <c r="E636" s="1850" t="s">
        <v>2343</v>
      </c>
      <c r="F636" s="1850" t="s">
        <v>2344</v>
      </c>
      <c r="G636" s="1850" t="s">
        <v>2345</v>
      </c>
      <c r="H636" s="1850" t="s">
        <v>28</v>
      </c>
      <c r="I636" s="1850" t="s">
        <v>897</v>
      </c>
    </row>
    <row customHeight="1" ht="11.25">
      <c r="A637" s="1850" t="s">
        <v>2250</v>
      </c>
      <c r="B637" s="1850" t="s">
        <v>16</v>
      </c>
      <c r="C637" s="1850" t="s">
        <v>2346</v>
      </c>
      <c r="D637" s="1850" t="s">
        <v>2347</v>
      </c>
      <c r="E637" s="1850" t="s">
        <v>2348</v>
      </c>
      <c r="F637" s="1850" t="s">
        <v>2349</v>
      </c>
      <c r="G637" s="1850" t="s">
        <v>28</v>
      </c>
      <c r="H637" s="1850" t="s">
        <v>28</v>
      </c>
      <c r="I637" s="1850" t="s">
        <v>897</v>
      </c>
    </row>
    <row customHeight="1" ht="11.25">
      <c r="A638" s="1850" t="s">
        <v>2250</v>
      </c>
      <c r="B638" s="1850" t="s">
        <v>16</v>
      </c>
      <c r="C638" s="1850" t="s">
        <v>2362</v>
      </c>
      <c r="D638" s="1850" t="s">
        <v>2363</v>
      </c>
      <c r="E638" s="1850" t="s">
        <v>2364</v>
      </c>
      <c r="F638" s="1850" t="s">
        <v>2315</v>
      </c>
      <c r="G638" s="1850" t="s">
        <v>28</v>
      </c>
      <c r="H638" s="1850" t="s">
        <v>28</v>
      </c>
      <c r="I638" s="1850" t="s">
        <v>897</v>
      </c>
    </row>
    <row customHeight="1" ht="11.25">
      <c r="A639" s="1850" t="s">
        <v>2250</v>
      </c>
      <c r="B639" s="1850" t="s">
        <v>16</v>
      </c>
      <c r="C639" s="1850" t="s">
        <v>2401</v>
      </c>
      <c r="D639" s="1850" t="s">
        <v>2402</v>
      </c>
      <c r="E639" s="1850" t="s">
        <v>2403</v>
      </c>
      <c r="F639" s="1850" t="s">
        <v>2344</v>
      </c>
      <c r="G639" s="1850" t="s">
        <v>28</v>
      </c>
      <c r="H639" s="1850" t="s">
        <v>28</v>
      </c>
      <c r="I639" s="1850" t="s">
        <v>897</v>
      </c>
    </row>
    <row customHeight="1" ht="11.25">
      <c r="A640" s="1850" t="s">
        <v>2250</v>
      </c>
      <c r="B640" s="1850" t="s">
        <v>16</v>
      </c>
      <c r="C640" s="1850" t="s">
        <v>2408</v>
      </c>
      <c r="D640" s="1850" t="s">
        <v>2409</v>
      </c>
      <c r="E640" s="1850" t="s">
        <v>2410</v>
      </c>
      <c r="F640" s="1850" t="s">
        <v>2357</v>
      </c>
      <c r="G640" s="1850" t="s">
        <v>2411</v>
      </c>
      <c r="H640" s="1850" t="s">
        <v>28</v>
      </c>
      <c r="I640" s="1850" t="s">
        <v>897</v>
      </c>
    </row>
    <row customHeight="1" ht="11.25">
      <c r="A641" s="1850" t="s">
        <v>2250</v>
      </c>
      <c r="B641" s="1850" t="s">
        <v>16</v>
      </c>
      <c r="C641" s="1850" t="s">
        <v>2412</v>
      </c>
      <c r="D641" s="1850" t="s">
        <v>2413</v>
      </c>
      <c r="E641" s="1850" t="s">
        <v>2276</v>
      </c>
      <c r="F641" s="1850" t="s">
        <v>2414</v>
      </c>
      <c r="G641" s="1850" t="s">
        <v>2415</v>
      </c>
      <c r="H641" s="1850" t="s">
        <v>28</v>
      </c>
      <c r="I641" s="1850" t="s">
        <v>897</v>
      </c>
    </row>
    <row customHeight="1" ht="11.25">
      <c r="A642" s="1850" t="s">
        <v>2250</v>
      </c>
      <c r="B642" s="1850" t="s">
        <v>16</v>
      </c>
      <c r="C642" s="1850" t="s">
        <v>2421</v>
      </c>
      <c r="D642" s="1850" t="s">
        <v>2422</v>
      </c>
      <c r="E642" s="1850" t="s">
        <v>2423</v>
      </c>
      <c r="F642" s="1850" t="s">
        <v>2419</v>
      </c>
      <c r="G642" s="1850" t="s">
        <v>2424</v>
      </c>
      <c r="H642" s="1850" t="s">
        <v>28</v>
      </c>
      <c r="I642" s="1850" t="s">
        <v>897</v>
      </c>
    </row>
    <row customHeight="1" ht="11.25">
      <c r="A643" s="1850" t="s">
        <v>2250</v>
      </c>
      <c r="B643" s="1850" t="s">
        <v>16</v>
      </c>
      <c r="C643" s="1850" t="s">
        <v>2442</v>
      </c>
      <c r="D643" s="1850" t="s">
        <v>2443</v>
      </c>
      <c r="E643" s="1850" t="s">
        <v>2444</v>
      </c>
      <c r="F643" s="1850" t="s">
        <v>2315</v>
      </c>
      <c r="G643" s="1850" t="s">
        <v>2445</v>
      </c>
      <c r="H643" s="1850" t="s">
        <v>28</v>
      </c>
      <c r="I643" s="1850" t="s">
        <v>897</v>
      </c>
    </row>
    <row customHeight="1" ht="11.25">
      <c r="A644" s="1850" t="s">
        <v>2250</v>
      </c>
      <c r="B644" s="1850" t="s">
        <v>16</v>
      </c>
      <c r="C644" s="1850" t="s">
        <v>2446</v>
      </c>
      <c r="D644" s="1850" t="s">
        <v>2447</v>
      </c>
      <c r="E644" s="1850" t="s">
        <v>2444</v>
      </c>
      <c r="F644" s="1850" t="s">
        <v>2448</v>
      </c>
      <c r="G644" s="1850" t="s">
        <v>28</v>
      </c>
      <c r="H644" s="1850" t="s">
        <v>28</v>
      </c>
      <c r="I644" s="1850" t="s">
        <v>897</v>
      </c>
    </row>
    <row customHeight="1" ht="11.25">
      <c r="A645" s="1850" t="s">
        <v>2250</v>
      </c>
      <c r="B645" s="1850" t="s">
        <v>16</v>
      </c>
      <c r="C645" s="1850" t="s">
        <v>2449</v>
      </c>
      <c r="D645" s="1850" t="s">
        <v>2450</v>
      </c>
      <c r="E645" s="1850" t="s">
        <v>2444</v>
      </c>
      <c r="F645" s="1850" t="s">
        <v>2451</v>
      </c>
      <c r="G645" s="1850" t="s">
        <v>28</v>
      </c>
      <c r="H645" s="1850" t="s">
        <v>28</v>
      </c>
      <c r="I645" s="1850" t="s">
        <v>897</v>
      </c>
    </row>
    <row customHeight="1" ht="11.25">
      <c r="A646" s="1850" t="s">
        <v>2250</v>
      </c>
      <c r="B646" s="1850" t="s">
        <v>16</v>
      </c>
      <c r="C646" s="1850" t="s">
        <v>2455</v>
      </c>
      <c r="D646" s="1850" t="s">
        <v>2456</v>
      </c>
      <c r="E646" s="1850" t="s">
        <v>2444</v>
      </c>
      <c r="F646" s="1850" t="s">
        <v>2457</v>
      </c>
      <c r="G646" s="1850" t="s">
        <v>28</v>
      </c>
      <c r="H646" s="1850" t="s">
        <v>28</v>
      </c>
      <c r="I646" s="1850" t="s">
        <v>897</v>
      </c>
    </row>
    <row customHeight="1" ht="11.25">
      <c r="A647" s="1850" t="s">
        <v>2250</v>
      </c>
      <c r="B647" s="1850" t="s">
        <v>16</v>
      </c>
      <c r="C647" s="1850" t="s">
        <v>2464</v>
      </c>
      <c r="D647" s="1850" t="s">
        <v>2465</v>
      </c>
      <c r="E647" s="1850" t="s">
        <v>2444</v>
      </c>
      <c r="F647" s="1850" t="s">
        <v>2466</v>
      </c>
      <c r="G647" s="1850" t="s">
        <v>28</v>
      </c>
      <c r="H647" s="1850" t="s">
        <v>28</v>
      </c>
      <c r="I647" s="1850" t="s">
        <v>897</v>
      </c>
    </row>
    <row customHeight="1" ht="11.25">
      <c r="A648" s="1850" t="s">
        <v>2250</v>
      </c>
      <c r="B648" s="1850" t="s">
        <v>16</v>
      </c>
      <c r="C648" s="1850" t="s">
        <v>2470</v>
      </c>
      <c r="D648" s="1850" t="s">
        <v>2471</v>
      </c>
      <c r="E648" s="1850" t="s">
        <v>2444</v>
      </c>
      <c r="F648" s="1850" t="s">
        <v>2472</v>
      </c>
      <c r="G648" s="1850" t="s">
        <v>28</v>
      </c>
      <c r="H648" s="1850" t="s">
        <v>28</v>
      </c>
      <c r="I648" s="1850" t="s">
        <v>897</v>
      </c>
    </row>
    <row customHeight="1" ht="11.25">
      <c r="A649" s="1850" t="s">
        <v>2250</v>
      </c>
      <c r="B649" s="1850" t="s">
        <v>16</v>
      </c>
      <c r="C649" s="1850" t="s">
        <v>2482</v>
      </c>
      <c r="D649" s="1850" t="s">
        <v>2483</v>
      </c>
      <c r="E649" s="1850" t="s">
        <v>2444</v>
      </c>
      <c r="F649" s="1850" t="s">
        <v>2484</v>
      </c>
      <c r="G649" s="1850" t="s">
        <v>28</v>
      </c>
      <c r="H649" s="1850" t="s">
        <v>28</v>
      </c>
      <c r="I649" s="1850" t="s">
        <v>897</v>
      </c>
    </row>
    <row customHeight="1" ht="11.25">
      <c r="A650" s="1850" t="s">
        <v>2250</v>
      </c>
      <c r="B650" s="1850" t="s">
        <v>16</v>
      </c>
      <c r="C650" s="1850" t="s">
        <v>2489</v>
      </c>
      <c r="D650" s="1850" t="s">
        <v>2490</v>
      </c>
      <c r="E650" s="1850" t="s">
        <v>2491</v>
      </c>
      <c r="F650" s="1850" t="s">
        <v>2357</v>
      </c>
      <c r="G650" s="1850" t="s">
        <v>2492</v>
      </c>
      <c r="H650" s="1850" t="s">
        <v>28</v>
      </c>
      <c r="I650" s="1850" t="s">
        <v>897</v>
      </c>
    </row>
    <row customHeight="1" ht="11.25">
      <c r="A651" s="1850" t="s">
        <v>2250</v>
      </c>
      <c r="B651" s="1850" t="s">
        <v>16</v>
      </c>
      <c r="C651" s="1850" t="s">
        <v>2493</v>
      </c>
      <c r="D651" s="1850" t="s">
        <v>2494</v>
      </c>
      <c r="E651" s="1850" t="s">
        <v>2495</v>
      </c>
      <c r="F651" s="1850" t="s">
        <v>2254</v>
      </c>
      <c r="G651" s="1850" t="s">
        <v>2372</v>
      </c>
      <c r="H651" s="1850" t="s">
        <v>28</v>
      </c>
      <c r="I651" s="1850" t="s">
        <v>897</v>
      </c>
    </row>
    <row customHeight="1" ht="11.25">
      <c r="A652" s="1850" t="s">
        <v>2250</v>
      </c>
      <c r="B652" s="1850" t="s">
        <v>16</v>
      </c>
      <c r="C652" s="1850" t="s">
        <v>2496</v>
      </c>
      <c r="D652" s="1850" t="s">
        <v>2497</v>
      </c>
      <c r="E652" s="1850" t="s">
        <v>2498</v>
      </c>
      <c r="F652" s="1850" t="s">
        <v>2254</v>
      </c>
      <c r="G652" s="1850" t="s">
        <v>28</v>
      </c>
      <c r="H652" s="1850" t="s">
        <v>28</v>
      </c>
      <c r="I652" s="1850" t="s">
        <v>897</v>
      </c>
    </row>
    <row customHeight="1" ht="11.25">
      <c r="A653" s="1850" t="s">
        <v>2250</v>
      </c>
      <c r="B653" s="1850" t="s">
        <v>16</v>
      </c>
      <c r="C653" s="1850" t="s">
        <v>2499</v>
      </c>
      <c r="D653" s="1850" t="s">
        <v>2500</v>
      </c>
      <c r="E653" s="1850" t="s">
        <v>2501</v>
      </c>
      <c r="F653" s="1850" t="s">
        <v>2272</v>
      </c>
      <c r="G653" s="1850" t="s">
        <v>2502</v>
      </c>
      <c r="H653" s="1850" t="s">
        <v>28</v>
      </c>
      <c r="I653" s="1850" t="s">
        <v>897</v>
      </c>
    </row>
    <row customHeight="1" ht="11.25">
      <c r="A654" s="1850" t="s">
        <v>2250</v>
      </c>
      <c r="B654" s="1850" t="s">
        <v>16</v>
      </c>
      <c r="C654" s="1850" t="s">
        <v>2503</v>
      </c>
      <c r="D654" s="1850" t="s">
        <v>2504</v>
      </c>
      <c r="E654" s="1850" t="s">
        <v>2505</v>
      </c>
      <c r="F654" s="1850" t="s">
        <v>2353</v>
      </c>
      <c r="G654" s="1850" t="s">
        <v>28</v>
      </c>
      <c r="H654" s="1850" t="s">
        <v>28</v>
      </c>
      <c r="I654" s="1850" t="s">
        <v>897</v>
      </c>
    </row>
    <row customHeight="1" ht="11.25">
      <c r="A655" s="1850" t="s">
        <v>2250</v>
      </c>
      <c r="B655" s="1850" t="s">
        <v>16</v>
      </c>
      <c r="C655" s="1850" t="s">
        <v>2506</v>
      </c>
      <c r="D655" s="1850" t="s">
        <v>2507</v>
      </c>
      <c r="E655" s="1850" t="s">
        <v>2505</v>
      </c>
      <c r="F655" s="1850" t="s">
        <v>2481</v>
      </c>
      <c r="G655" s="1850" t="s">
        <v>28</v>
      </c>
      <c r="H655" s="1850" t="s">
        <v>28</v>
      </c>
      <c r="I655" s="1850" t="s">
        <v>897</v>
      </c>
    </row>
    <row customHeight="1" ht="11.25">
      <c r="A656" s="1850" t="s">
        <v>2250</v>
      </c>
      <c r="B656" s="1850" t="s">
        <v>16</v>
      </c>
      <c r="C656" s="1850" t="s">
        <v>2511</v>
      </c>
      <c r="D656" s="1850" t="s">
        <v>2512</v>
      </c>
      <c r="E656" s="1850" t="s">
        <v>2505</v>
      </c>
      <c r="F656" s="1850" t="s">
        <v>2513</v>
      </c>
      <c r="G656" s="1850" t="s">
        <v>28</v>
      </c>
      <c r="H656" s="1850" t="s">
        <v>28</v>
      </c>
      <c r="I656" s="1850" t="s">
        <v>897</v>
      </c>
    </row>
    <row customHeight="1" ht="11.25">
      <c r="A657" s="1850" t="s">
        <v>2250</v>
      </c>
      <c r="B657" s="1850" t="s">
        <v>16</v>
      </c>
      <c r="C657" s="1850" t="s">
        <v>2517</v>
      </c>
      <c r="D657" s="1850" t="s">
        <v>2518</v>
      </c>
      <c r="E657" s="1850" t="s">
        <v>2505</v>
      </c>
      <c r="F657" s="1850" t="s">
        <v>2519</v>
      </c>
      <c r="G657" s="1850" t="s">
        <v>28</v>
      </c>
      <c r="H657" s="1850" t="s">
        <v>28</v>
      </c>
      <c r="I657" s="1850" t="s">
        <v>897</v>
      </c>
    </row>
    <row customHeight="1" ht="11.25">
      <c r="A658" s="1850" t="s">
        <v>2250</v>
      </c>
      <c r="B658" s="1850" t="s">
        <v>16</v>
      </c>
      <c r="C658" s="1850" t="s">
        <v>2523</v>
      </c>
      <c r="D658" s="1850" t="s">
        <v>2524</v>
      </c>
      <c r="E658" s="1850" t="s">
        <v>2505</v>
      </c>
      <c r="F658" s="1850" t="s">
        <v>2525</v>
      </c>
      <c r="G658" s="1850" t="s">
        <v>28</v>
      </c>
      <c r="H658" s="1850" t="s">
        <v>28</v>
      </c>
      <c r="I658" s="1850" t="s">
        <v>897</v>
      </c>
    </row>
    <row customHeight="1" ht="11.25">
      <c r="A659" s="1850" t="s">
        <v>2250</v>
      </c>
      <c r="B659" s="1850" t="s">
        <v>16</v>
      </c>
      <c r="C659" s="1850" t="s">
        <v>2529</v>
      </c>
      <c r="D659" s="1850" t="s">
        <v>2530</v>
      </c>
      <c r="E659" s="1850" t="s">
        <v>2505</v>
      </c>
      <c r="F659" s="1850" t="s">
        <v>2531</v>
      </c>
      <c r="G659" s="1850" t="s">
        <v>28</v>
      </c>
      <c r="H659" s="1850" t="s">
        <v>28</v>
      </c>
      <c r="I659" s="1850" t="s">
        <v>897</v>
      </c>
    </row>
    <row customHeight="1" ht="11.25">
      <c r="A660" s="1850" t="s">
        <v>2250</v>
      </c>
      <c r="B660" s="1850" t="s">
        <v>16</v>
      </c>
      <c r="C660" s="1850" t="s">
        <v>2532</v>
      </c>
      <c r="D660" s="1850" t="s">
        <v>2533</v>
      </c>
      <c r="E660" s="1850" t="s">
        <v>2505</v>
      </c>
      <c r="F660" s="1850" t="s">
        <v>2534</v>
      </c>
      <c r="G660" s="1850" t="s">
        <v>28</v>
      </c>
      <c r="H660" s="1850" t="s">
        <v>28</v>
      </c>
      <c r="I660" s="1850" t="s">
        <v>897</v>
      </c>
    </row>
    <row customHeight="1" ht="11.25">
      <c r="A661" s="1850" t="s">
        <v>2250</v>
      </c>
      <c r="B661" s="1850" t="s">
        <v>16</v>
      </c>
      <c r="C661" s="1850" t="s">
        <v>2535</v>
      </c>
      <c r="D661" s="1850" t="s">
        <v>2536</v>
      </c>
      <c r="E661" s="1850" t="s">
        <v>2505</v>
      </c>
      <c r="F661" s="1850" t="s">
        <v>2537</v>
      </c>
      <c r="G661" s="1850" t="s">
        <v>28</v>
      </c>
      <c r="H661" s="1850" t="s">
        <v>28</v>
      </c>
      <c r="I661" s="1850" t="s">
        <v>897</v>
      </c>
    </row>
    <row customHeight="1" ht="11.25">
      <c r="A662" s="1850" t="s">
        <v>2250</v>
      </c>
      <c r="B662" s="1850" t="s">
        <v>16</v>
      </c>
      <c r="C662" s="1850" t="s">
        <v>2538</v>
      </c>
      <c r="D662" s="1850" t="s">
        <v>2539</v>
      </c>
      <c r="E662" s="1850" t="s">
        <v>2505</v>
      </c>
      <c r="F662" s="1850" t="s">
        <v>2540</v>
      </c>
      <c r="G662" s="1850" t="s">
        <v>28</v>
      </c>
      <c r="H662" s="1850" t="s">
        <v>28</v>
      </c>
      <c r="I662" s="1850" t="s">
        <v>897</v>
      </c>
    </row>
    <row customHeight="1" ht="11.25">
      <c r="A663" s="1850" t="s">
        <v>2250</v>
      </c>
      <c r="B663" s="1850" t="s">
        <v>16</v>
      </c>
      <c r="C663" s="1850" t="s">
        <v>2541</v>
      </c>
      <c r="D663" s="1850" t="s">
        <v>2542</v>
      </c>
      <c r="E663" s="1850" t="s">
        <v>2505</v>
      </c>
      <c r="F663" s="1850" t="s">
        <v>2543</v>
      </c>
      <c r="G663" s="1850" t="s">
        <v>28</v>
      </c>
      <c r="H663" s="1850" t="s">
        <v>28</v>
      </c>
      <c r="I663" s="1850" t="s">
        <v>897</v>
      </c>
    </row>
    <row customHeight="1" ht="11.25">
      <c r="A664" s="1850" t="s">
        <v>2250</v>
      </c>
      <c r="B664" s="1850" t="s">
        <v>16</v>
      </c>
      <c r="C664" s="1850" t="s">
        <v>2544</v>
      </c>
      <c r="D664" s="1850" t="s">
        <v>2545</v>
      </c>
      <c r="E664" s="1850" t="s">
        <v>2505</v>
      </c>
      <c r="F664" s="1850" t="s">
        <v>2546</v>
      </c>
      <c r="G664" s="1850" t="s">
        <v>28</v>
      </c>
      <c r="H664" s="1850" t="s">
        <v>28</v>
      </c>
      <c r="I664" s="1850" t="s">
        <v>897</v>
      </c>
    </row>
    <row customHeight="1" ht="11.25">
      <c r="A665" s="1850" t="s">
        <v>2250</v>
      </c>
      <c r="B665" s="1850" t="s">
        <v>16</v>
      </c>
      <c r="C665" s="1850" t="s">
        <v>2547</v>
      </c>
      <c r="D665" s="1850" t="s">
        <v>2548</v>
      </c>
      <c r="E665" s="1850" t="s">
        <v>2505</v>
      </c>
      <c r="F665" s="1850" t="s">
        <v>2549</v>
      </c>
      <c r="G665" s="1850" t="s">
        <v>28</v>
      </c>
      <c r="H665" s="1850" t="s">
        <v>28</v>
      </c>
      <c r="I665" s="1850" t="s">
        <v>897</v>
      </c>
    </row>
    <row customHeight="1" ht="11.25">
      <c r="A666" s="1850" t="s">
        <v>2250</v>
      </c>
      <c r="B666" s="1850" t="s">
        <v>16</v>
      </c>
      <c r="C666" s="1850" t="s">
        <v>2550</v>
      </c>
      <c r="D666" s="1850" t="s">
        <v>2551</v>
      </c>
      <c r="E666" s="1850" t="s">
        <v>2505</v>
      </c>
      <c r="F666" s="1850" t="s">
        <v>2552</v>
      </c>
      <c r="G666" s="1850" t="s">
        <v>28</v>
      </c>
      <c r="H666" s="1850" t="s">
        <v>28</v>
      </c>
      <c r="I666" s="1850" t="s">
        <v>897</v>
      </c>
    </row>
    <row customHeight="1" ht="11.25">
      <c r="A667" s="1850" t="s">
        <v>2250</v>
      </c>
      <c r="B667" s="1850" t="s">
        <v>16</v>
      </c>
      <c r="C667" s="1850" t="s">
        <v>2553</v>
      </c>
      <c r="D667" s="1850" t="s">
        <v>2554</v>
      </c>
      <c r="E667" s="1850" t="s">
        <v>2329</v>
      </c>
      <c r="F667" s="1850" t="s">
        <v>2555</v>
      </c>
      <c r="G667" s="1850" t="s">
        <v>28</v>
      </c>
      <c r="H667" s="1850" t="s">
        <v>28</v>
      </c>
      <c r="I667" s="1850" t="s">
        <v>897</v>
      </c>
    </row>
    <row customHeight="1" ht="11.25">
      <c r="A668" s="1850" t="s">
        <v>2250</v>
      </c>
      <c r="B668" s="1850" t="s">
        <v>16</v>
      </c>
      <c r="C668" s="1850" t="s">
        <v>2556</v>
      </c>
      <c r="D668" s="1850" t="s">
        <v>2557</v>
      </c>
      <c r="E668" s="1850" t="s">
        <v>2558</v>
      </c>
      <c r="F668" s="1850" t="s">
        <v>2559</v>
      </c>
      <c r="G668" s="1850" t="s">
        <v>28</v>
      </c>
      <c r="H668" s="1850" t="s">
        <v>28</v>
      </c>
      <c r="I668" s="1850" t="s">
        <v>897</v>
      </c>
    </row>
    <row customHeight="1" ht="11.25">
      <c r="A669" s="1850" t="s">
        <v>2250</v>
      </c>
      <c r="B669" s="1850" t="s">
        <v>16</v>
      </c>
      <c r="C669" s="1850" t="s">
        <v>2560</v>
      </c>
      <c r="D669" s="1850" t="s">
        <v>2561</v>
      </c>
      <c r="E669" s="1850" t="s">
        <v>2562</v>
      </c>
      <c r="F669" s="1850" t="s">
        <v>2563</v>
      </c>
      <c r="G669" s="1850" t="s">
        <v>28</v>
      </c>
      <c r="H669" s="1850" t="s">
        <v>28</v>
      </c>
      <c r="I669" s="1850" t="s">
        <v>897</v>
      </c>
    </row>
    <row customHeight="1" ht="11.25">
      <c r="A670" s="1850" t="s">
        <v>2250</v>
      </c>
      <c r="B670" s="1850" t="s">
        <v>16</v>
      </c>
      <c r="C670" s="1850" t="s">
        <v>2564</v>
      </c>
      <c r="D670" s="1850" t="s">
        <v>2565</v>
      </c>
      <c r="E670" s="1850" t="s">
        <v>2566</v>
      </c>
      <c r="F670" s="1850" t="s">
        <v>2315</v>
      </c>
      <c r="G670" s="1850" t="s">
        <v>28</v>
      </c>
      <c r="H670" s="1850" t="s">
        <v>28</v>
      </c>
      <c r="I670" s="1850" t="s">
        <v>897</v>
      </c>
    </row>
    <row customHeight="1" ht="11.25">
      <c r="A671" s="1850" t="s">
        <v>2250</v>
      </c>
      <c r="B671" s="1850" t="s">
        <v>16</v>
      </c>
      <c r="C671" s="1850" t="s">
        <v>2570</v>
      </c>
      <c r="D671" s="1850" t="s">
        <v>2571</v>
      </c>
      <c r="E671" s="1850" t="s">
        <v>2572</v>
      </c>
      <c r="F671" s="1850" t="s">
        <v>2344</v>
      </c>
      <c r="G671" s="1850" t="s">
        <v>28</v>
      </c>
      <c r="H671" s="1850" t="s">
        <v>28</v>
      </c>
      <c r="I671" s="1850" t="s">
        <v>897</v>
      </c>
    </row>
    <row customHeight="1" ht="11.25">
      <c r="A672" s="1850" t="s">
        <v>2250</v>
      </c>
      <c r="B672" s="1850" t="s">
        <v>16</v>
      </c>
      <c r="C672" s="1850" t="s">
        <v>2573</v>
      </c>
      <c r="D672" s="1850" t="s">
        <v>2574</v>
      </c>
      <c r="E672" s="1850" t="s">
        <v>2575</v>
      </c>
      <c r="F672" s="1850" t="s">
        <v>2357</v>
      </c>
      <c r="G672" s="1850" t="s">
        <v>28</v>
      </c>
      <c r="H672" s="1850" t="s">
        <v>28</v>
      </c>
      <c r="I672" s="1850" t="s">
        <v>897</v>
      </c>
    </row>
    <row customHeight="1" ht="11.25">
      <c r="A673" s="1850" t="s">
        <v>2250</v>
      </c>
      <c r="B673" s="1850" t="s">
        <v>16</v>
      </c>
      <c r="C673" s="1850" t="s">
        <v>2580</v>
      </c>
      <c r="D673" s="1850" t="s">
        <v>2581</v>
      </c>
      <c r="E673" s="1850" t="s">
        <v>2582</v>
      </c>
      <c r="F673" s="1850" t="s">
        <v>2357</v>
      </c>
      <c r="G673" s="1850" t="s">
        <v>2583</v>
      </c>
      <c r="H673" s="1850" t="s">
        <v>28</v>
      </c>
      <c r="I673" s="1850" t="s">
        <v>897</v>
      </c>
    </row>
    <row customHeight="1" ht="11.25">
      <c r="A674" s="1850" t="s">
        <v>2250</v>
      </c>
      <c r="B674" s="1850" t="s">
        <v>16</v>
      </c>
      <c r="C674" s="1850" t="s">
        <v>2591</v>
      </c>
      <c r="D674" s="1850" t="s">
        <v>2592</v>
      </c>
      <c r="E674" s="1850" t="s">
        <v>2593</v>
      </c>
      <c r="F674" s="1850" t="s">
        <v>2590</v>
      </c>
      <c r="G674" s="1850" t="s">
        <v>2594</v>
      </c>
      <c r="H674" s="1850" t="s">
        <v>28</v>
      </c>
      <c r="I674" s="1850" t="s">
        <v>897</v>
      </c>
    </row>
    <row customHeight="1" ht="11.25">
      <c r="A675" s="1850" t="s">
        <v>2250</v>
      </c>
      <c r="B675" s="1850" t="s">
        <v>16</v>
      </c>
      <c r="C675" s="1850" t="s">
        <v>2601</v>
      </c>
      <c r="D675" s="1850" t="s">
        <v>2602</v>
      </c>
      <c r="E675" s="1850" t="s">
        <v>2603</v>
      </c>
      <c r="F675" s="1850" t="s">
        <v>2357</v>
      </c>
      <c r="G675" s="1850" t="s">
        <v>2604</v>
      </c>
      <c r="H675" s="1850" t="s">
        <v>28</v>
      </c>
      <c r="I675" s="1850" t="s">
        <v>897</v>
      </c>
    </row>
    <row customHeight="1" ht="11.25">
      <c r="A676" s="1850" t="s">
        <v>2250</v>
      </c>
      <c r="B676" s="1850" t="s">
        <v>16</v>
      </c>
      <c r="C676" s="1850" t="s">
        <v>2605</v>
      </c>
      <c r="D676" s="1850" t="s">
        <v>2606</v>
      </c>
      <c r="E676" s="1850" t="s">
        <v>2607</v>
      </c>
      <c r="F676" s="1850" t="s">
        <v>2349</v>
      </c>
      <c r="G676" s="1850" t="s">
        <v>2608</v>
      </c>
      <c r="H676" s="1850" t="s">
        <v>28</v>
      </c>
      <c r="I676" s="1850" t="s">
        <v>897</v>
      </c>
    </row>
    <row customHeight="1" ht="11.25">
      <c r="A677" s="1850" t="s">
        <v>2250</v>
      </c>
      <c r="B677" s="1850" t="s">
        <v>16</v>
      </c>
      <c r="C677" s="1850" t="s">
        <v>2612</v>
      </c>
      <c r="D677" s="1850" t="s">
        <v>2613</v>
      </c>
      <c r="E677" s="1850" t="s">
        <v>2614</v>
      </c>
      <c r="F677" s="1850" t="s">
        <v>2349</v>
      </c>
      <c r="G677" s="1850" t="s">
        <v>28</v>
      </c>
      <c r="H677" s="1850" t="s">
        <v>28</v>
      </c>
      <c r="I677" s="1850" t="s">
        <v>897</v>
      </c>
    </row>
    <row customHeight="1" ht="11.25">
      <c r="A678" s="1850" t="s">
        <v>2250</v>
      </c>
      <c r="B678" s="1850" t="s">
        <v>16</v>
      </c>
      <c r="C678" s="1850" t="s">
        <v>2618</v>
      </c>
      <c r="D678" s="1850" t="s">
        <v>2619</v>
      </c>
      <c r="E678" s="1850" t="s">
        <v>2620</v>
      </c>
      <c r="F678" s="1850" t="s">
        <v>2315</v>
      </c>
      <c r="G678" s="1850" t="s">
        <v>28</v>
      </c>
      <c r="H678" s="1850" t="s">
        <v>28</v>
      </c>
      <c r="I678" s="1850" t="s">
        <v>897</v>
      </c>
    </row>
    <row customHeight="1" ht="11.25">
      <c r="A679" s="1850" t="s">
        <v>2250</v>
      </c>
      <c r="B679" s="1850" t="s">
        <v>16</v>
      </c>
      <c r="C679" s="1850" t="s">
        <v>2628</v>
      </c>
      <c r="D679" s="1850" t="s">
        <v>2629</v>
      </c>
      <c r="E679" s="1850" t="s">
        <v>2630</v>
      </c>
      <c r="F679" s="1850" t="s">
        <v>2340</v>
      </c>
      <c r="G679" s="1850" t="s">
        <v>28</v>
      </c>
      <c r="H679" s="1850" t="s">
        <v>28</v>
      </c>
      <c r="I679" s="1850" t="s">
        <v>897</v>
      </c>
    </row>
    <row customHeight="1" ht="11.25">
      <c r="A680" s="1850" t="s">
        <v>2250</v>
      </c>
      <c r="B680" s="1850" t="s">
        <v>16</v>
      </c>
      <c r="C680" s="1850" t="s">
        <v>2640</v>
      </c>
      <c r="D680" s="1850" t="s">
        <v>2641</v>
      </c>
      <c r="E680" s="1850" t="s">
        <v>2642</v>
      </c>
      <c r="F680" s="1850" t="s">
        <v>2340</v>
      </c>
      <c r="G680" s="1850" t="s">
        <v>28</v>
      </c>
      <c r="H680" s="1850" t="s">
        <v>28</v>
      </c>
      <c r="I680" s="1850" t="s">
        <v>897</v>
      </c>
    </row>
    <row customHeight="1" ht="11.25">
      <c r="A681" s="1850" t="s">
        <v>2250</v>
      </c>
      <c r="B681" s="1850" t="s">
        <v>16</v>
      </c>
      <c r="C681" s="1850" t="s">
        <v>2643</v>
      </c>
      <c r="D681" s="1850" t="s">
        <v>2644</v>
      </c>
      <c r="E681" s="1850" t="s">
        <v>2645</v>
      </c>
      <c r="F681" s="1850" t="s">
        <v>2646</v>
      </c>
      <c r="G681" s="1850" t="s">
        <v>2647</v>
      </c>
      <c r="H681" s="1850" t="s">
        <v>28</v>
      </c>
      <c r="I681" s="1850" t="s">
        <v>897</v>
      </c>
    </row>
    <row customHeight="1" ht="11.25">
      <c r="A682" s="1850" t="s">
        <v>2250</v>
      </c>
      <c r="B682" s="1850" t="s">
        <v>16</v>
      </c>
      <c r="C682" s="1850" t="s">
        <v>2648</v>
      </c>
      <c r="D682" s="1850" t="s">
        <v>2649</v>
      </c>
      <c r="E682" s="1850" t="s">
        <v>2650</v>
      </c>
      <c r="F682" s="1850" t="s">
        <v>2340</v>
      </c>
      <c r="G682" s="1850" t="s">
        <v>28</v>
      </c>
      <c r="H682" s="1850" t="s">
        <v>28</v>
      </c>
      <c r="I682" s="1850" t="s">
        <v>897</v>
      </c>
    </row>
    <row customHeight="1" ht="11.25">
      <c r="A683" s="1850" t="s">
        <v>2250</v>
      </c>
      <c r="B683" s="1850" t="s">
        <v>16</v>
      </c>
      <c r="C683" s="1850" t="s">
        <v>2655</v>
      </c>
      <c r="D683" s="1850" t="s">
        <v>2656</v>
      </c>
      <c r="E683" s="1850" t="s">
        <v>2653</v>
      </c>
      <c r="F683" s="1850" t="s">
        <v>2349</v>
      </c>
      <c r="G683" s="1850" t="s">
        <v>2502</v>
      </c>
      <c r="H683" s="1850" t="s">
        <v>28</v>
      </c>
      <c r="I683" s="1850" t="s">
        <v>897</v>
      </c>
    </row>
    <row customHeight="1" ht="11.25">
      <c r="A684" s="1850" t="s">
        <v>2250</v>
      </c>
      <c r="B684" s="1850" t="s">
        <v>16</v>
      </c>
      <c r="C684" s="1850" t="s">
        <v>2661</v>
      </c>
      <c r="D684" s="1850" t="s">
        <v>2662</v>
      </c>
      <c r="E684" s="1850" t="s">
        <v>2663</v>
      </c>
      <c r="F684" s="1850" t="s">
        <v>2307</v>
      </c>
      <c r="G684" s="1850" t="s">
        <v>2664</v>
      </c>
      <c r="H684" s="1850" t="s">
        <v>28</v>
      </c>
      <c r="I684" s="1850" t="s">
        <v>897</v>
      </c>
    </row>
    <row customHeight="1" ht="11.25">
      <c r="A685" s="1850" t="s">
        <v>2250</v>
      </c>
      <c r="B685" s="1850" t="s">
        <v>16</v>
      </c>
      <c r="C685" s="1850" t="s">
        <v>2665</v>
      </c>
      <c r="D685" s="1850" t="s">
        <v>2666</v>
      </c>
      <c r="E685" s="1850" t="s">
        <v>2667</v>
      </c>
      <c r="F685" s="1850" t="s">
        <v>2315</v>
      </c>
      <c r="G685" s="1850" t="s">
        <v>28</v>
      </c>
      <c r="H685" s="1850" t="s">
        <v>28</v>
      </c>
      <c r="I685" s="1850" t="s">
        <v>897</v>
      </c>
    </row>
    <row customHeight="1" ht="11.25">
      <c r="A686" s="1850" t="s">
        <v>2250</v>
      </c>
      <c r="B686" s="1850" t="s">
        <v>16</v>
      </c>
      <c r="C686" s="1850" t="s">
        <v>2671</v>
      </c>
      <c r="D686" s="1850" t="s">
        <v>2672</v>
      </c>
      <c r="E686" s="1850" t="s">
        <v>2673</v>
      </c>
      <c r="F686" s="1850" t="s">
        <v>2353</v>
      </c>
      <c r="G686" s="1850" t="s">
        <v>2674</v>
      </c>
      <c r="H686" s="1850" t="s">
        <v>2675</v>
      </c>
      <c r="I686" s="1850" t="s">
        <v>897</v>
      </c>
    </row>
    <row customHeight="1" ht="11.25">
      <c r="A687" s="1850" t="s">
        <v>2250</v>
      </c>
      <c r="B687" s="1850" t="s">
        <v>16</v>
      </c>
      <c r="C687" s="1850" t="s">
        <v>2676</v>
      </c>
      <c r="D687" s="1850" t="s">
        <v>2677</v>
      </c>
      <c r="E687" s="1850" t="s">
        <v>2678</v>
      </c>
      <c r="F687" s="1850" t="s">
        <v>2679</v>
      </c>
      <c r="G687" s="1850" t="s">
        <v>2680</v>
      </c>
      <c r="H687" s="1850" t="s">
        <v>28</v>
      </c>
      <c r="I687" s="1850" t="s">
        <v>897</v>
      </c>
    </row>
    <row customHeight="1" ht="11.25">
      <c r="A688" s="1850" t="s">
        <v>2250</v>
      </c>
      <c r="B688" s="1850" t="s">
        <v>16</v>
      </c>
      <c r="C688" s="1850" t="s">
        <v>2706</v>
      </c>
      <c r="D688" s="1850" t="s">
        <v>2707</v>
      </c>
      <c r="E688" s="1850" t="s">
        <v>2708</v>
      </c>
      <c r="F688" s="1850" t="s">
        <v>2349</v>
      </c>
      <c r="G688" s="1850" t="s">
        <v>28</v>
      </c>
      <c r="H688" s="1850" t="s">
        <v>28</v>
      </c>
      <c r="I688" s="1850" t="s">
        <v>897</v>
      </c>
    </row>
    <row customHeight="1" ht="11.25">
      <c r="A689" s="1850" t="s">
        <v>2250</v>
      </c>
      <c r="B689" s="1850" t="s">
        <v>16</v>
      </c>
      <c r="C689" s="1850" t="s">
        <v>2716</v>
      </c>
      <c r="D689" s="1850" t="s">
        <v>2717</v>
      </c>
      <c r="E689" s="1850" t="s">
        <v>2718</v>
      </c>
      <c r="F689" s="1850" t="s">
        <v>2712</v>
      </c>
      <c r="G689" s="1850" t="s">
        <v>28</v>
      </c>
      <c r="H689" s="1850" t="s">
        <v>28</v>
      </c>
      <c r="I689" s="1850" t="s">
        <v>897</v>
      </c>
    </row>
    <row customHeight="1" ht="11.25">
      <c r="A690" s="1850" t="s">
        <v>2250</v>
      </c>
      <c r="B690" s="1850" t="s">
        <v>16</v>
      </c>
      <c r="C690" s="1850" t="s">
        <v>2723</v>
      </c>
      <c r="D690" s="1850" t="s">
        <v>2724</v>
      </c>
      <c r="E690" s="1850" t="s">
        <v>2725</v>
      </c>
      <c r="F690" s="1850" t="s">
        <v>2357</v>
      </c>
      <c r="G690" s="1850" t="s">
        <v>28</v>
      </c>
      <c r="H690" s="1850" t="s">
        <v>28</v>
      </c>
      <c r="I690" s="1850" t="s">
        <v>897</v>
      </c>
    </row>
    <row customHeight="1" ht="11.25">
      <c r="A691" s="1850" t="s">
        <v>2250</v>
      </c>
      <c r="B691" s="1850" t="s">
        <v>16</v>
      </c>
      <c r="C691" s="1850" t="s">
        <v>2726</v>
      </c>
      <c r="D691" s="1850" t="s">
        <v>2727</v>
      </c>
      <c r="E691" s="1850" t="s">
        <v>2728</v>
      </c>
      <c r="F691" s="1850" t="s">
        <v>2254</v>
      </c>
      <c r="G691" s="1850" t="s">
        <v>2729</v>
      </c>
      <c r="H691" s="1850" t="s">
        <v>28</v>
      </c>
      <c r="I691" s="1850" t="s">
        <v>897</v>
      </c>
    </row>
    <row customHeight="1" ht="11.25">
      <c r="A692" s="1850" t="s">
        <v>2250</v>
      </c>
      <c r="B692" s="1850" t="s">
        <v>16</v>
      </c>
      <c r="C692" s="1850" t="s">
        <v>2737</v>
      </c>
      <c r="D692" s="1850" t="s">
        <v>2738</v>
      </c>
      <c r="E692" s="1850" t="s">
        <v>2739</v>
      </c>
      <c r="F692" s="1850" t="s">
        <v>2281</v>
      </c>
      <c r="G692" s="1850" t="s">
        <v>28</v>
      </c>
      <c r="H692" s="1850" t="s">
        <v>28</v>
      </c>
      <c r="I692" s="1850" t="s">
        <v>897</v>
      </c>
    </row>
    <row customHeight="1" ht="11.25">
      <c r="A693" s="1850" t="s">
        <v>2250</v>
      </c>
      <c r="B693" s="1850" t="s">
        <v>16</v>
      </c>
      <c r="C693" s="1850" t="s">
        <v>2766</v>
      </c>
      <c r="D693" s="1850" t="s">
        <v>2767</v>
      </c>
      <c r="E693" s="1850" t="s">
        <v>2768</v>
      </c>
      <c r="F693" s="1850" t="s">
        <v>2349</v>
      </c>
      <c r="G693" s="1850" t="s">
        <v>28</v>
      </c>
      <c r="H693" s="1850" t="s">
        <v>2769</v>
      </c>
      <c r="I693" s="1850" t="s">
        <v>897</v>
      </c>
    </row>
    <row customHeight="1" ht="11.25">
      <c r="A694" s="1850" t="s">
        <v>2250</v>
      </c>
      <c r="B694" s="1850" t="s">
        <v>16</v>
      </c>
      <c r="C694" s="1850" t="s">
        <v>2794</v>
      </c>
      <c r="D694" s="1850" t="s">
        <v>2795</v>
      </c>
      <c r="E694" s="1850" t="s">
        <v>2796</v>
      </c>
      <c r="F694" s="1850" t="s">
        <v>2315</v>
      </c>
      <c r="G694" s="1850" t="s">
        <v>2797</v>
      </c>
      <c r="H694" s="1850" t="s">
        <v>28</v>
      </c>
      <c r="I694" s="1850" t="s">
        <v>897</v>
      </c>
    </row>
    <row customHeight="1" ht="11.25">
      <c r="A695" s="1850" t="s">
        <v>2250</v>
      </c>
      <c r="B695" s="1850" t="s">
        <v>16</v>
      </c>
      <c r="C695" s="1850" t="s">
        <v>2814</v>
      </c>
      <c r="D695" s="1850" t="s">
        <v>2815</v>
      </c>
      <c r="E695" s="1850" t="s">
        <v>2816</v>
      </c>
      <c r="F695" s="1850" t="s">
        <v>579</v>
      </c>
      <c r="G695" s="1850" t="s">
        <v>28</v>
      </c>
      <c r="H695" s="1850" t="s">
        <v>28</v>
      </c>
      <c r="I695" s="1850" t="s">
        <v>897</v>
      </c>
    </row>
    <row customHeight="1" ht="11.25">
      <c r="A696" s="1850" t="s">
        <v>2250</v>
      </c>
      <c r="B696" s="1850" t="s">
        <v>16</v>
      </c>
      <c r="C696" s="1850" t="s">
        <v>2829</v>
      </c>
      <c r="D696" s="1850" t="s">
        <v>2830</v>
      </c>
      <c r="E696" s="1850" t="s">
        <v>2831</v>
      </c>
      <c r="F696" s="1850" t="s">
        <v>579</v>
      </c>
      <c r="G696" s="1850" t="s">
        <v>28</v>
      </c>
      <c r="H696" s="1850" t="s">
        <v>28</v>
      </c>
      <c r="I696" s="1850" t="s">
        <v>897</v>
      </c>
    </row>
    <row customHeight="1" ht="11.25">
      <c r="A697" s="1850" t="s">
        <v>2250</v>
      </c>
      <c r="B697" s="1850" t="s">
        <v>16</v>
      </c>
      <c r="C697" s="1850" t="s">
        <v>2860</v>
      </c>
      <c r="D697" s="1850" t="s">
        <v>2861</v>
      </c>
      <c r="E697" s="1850" t="s">
        <v>2862</v>
      </c>
      <c r="F697" s="1850" t="s">
        <v>2419</v>
      </c>
      <c r="G697" s="1850" t="s">
        <v>28</v>
      </c>
      <c r="H697" s="1850" t="s">
        <v>28</v>
      </c>
      <c r="I697" s="1850" t="s">
        <v>897</v>
      </c>
    </row>
    <row customHeight="1" ht="11.25">
      <c r="A698" s="1850" t="s">
        <v>2250</v>
      </c>
      <c r="B698" s="1850" t="s">
        <v>16</v>
      </c>
      <c r="C698" s="1850" t="s">
        <v>2872</v>
      </c>
      <c r="D698" s="1850" t="s">
        <v>2873</v>
      </c>
      <c r="E698" s="1850" t="s">
        <v>2874</v>
      </c>
      <c r="F698" s="1850" t="s">
        <v>2371</v>
      </c>
      <c r="G698" s="1850" t="s">
        <v>2875</v>
      </c>
      <c r="H698" s="1850" t="s">
        <v>28</v>
      </c>
      <c r="I698" s="1850" t="s">
        <v>897</v>
      </c>
    </row>
    <row customHeight="1" ht="11.25">
      <c r="A699" s="1850" t="s">
        <v>2250</v>
      </c>
      <c r="B699" s="1850" t="s">
        <v>16</v>
      </c>
      <c r="C699" s="1850" t="s">
        <v>2886</v>
      </c>
      <c r="D699" s="1850" t="s">
        <v>2887</v>
      </c>
      <c r="E699" s="1850" t="s">
        <v>2888</v>
      </c>
      <c r="F699" s="1850" t="s">
        <v>2307</v>
      </c>
      <c r="G699" s="1850" t="s">
        <v>28</v>
      </c>
      <c r="H699" s="1850" t="s">
        <v>28</v>
      </c>
      <c r="I699" s="1850" t="s">
        <v>897</v>
      </c>
    </row>
    <row customHeight="1" ht="11.25">
      <c r="A700" s="1850" t="s">
        <v>2250</v>
      </c>
      <c r="B700" s="1850" t="s">
        <v>16</v>
      </c>
      <c r="C700" s="1850" t="s">
        <v>2889</v>
      </c>
      <c r="D700" s="1850" t="s">
        <v>2890</v>
      </c>
      <c r="E700" s="1850" t="s">
        <v>2891</v>
      </c>
      <c r="F700" s="1850" t="s">
        <v>2272</v>
      </c>
      <c r="G700" s="1850" t="s">
        <v>28</v>
      </c>
      <c r="H700" s="1850" t="s">
        <v>28</v>
      </c>
      <c r="I700" s="1850" t="s">
        <v>897</v>
      </c>
    </row>
    <row customHeight="1" ht="11.25">
      <c r="A701" s="1850" t="s">
        <v>2250</v>
      </c>
      <c r="B701" s="1850" t="s">
        <v>16</v>
      </c>
      <c r="C701" s="1850" t="s">
        <v>2892</v>
      </c>
      <c r="D701" s="1850" t="s">
        <v>2893</v>
      </c>
      <c r="E701" s="1850" t="s">
        <v>2894</v>
      </c>
      <c r="F701" s="1850" t="s">
        <v>2384</v>
      </c>
      <c r="G701" s="1850" t="s">
        <v>28</v>
      </c>
      <c r="H701" s="1850" t="s">
        <v>28</v>
      </c>
      <c r="I701" s="1850" t="s">
        <v>897</v>
      </c>
    </row>
    <row customHeight="1" ht="11.25">
      <c r="A702" s="1850" t="s">
        <v>2250</v>
      </c>
      <c r="B702" s="1850" t="s">
        <v>16</v>
      </c>
      <c r="C702" s="1850" t="s">
        <v>2898</v>
      </c>
      <c r="D702" s="1850" t="s">
        <v>2899</v>
      </c>
      <c r="E702" s="1850" t="s">
        <v>2900</v>
      </c>
      <c r="F702" s="1850" t="s">
        <v>2712</v>
      </c>
      <c r="G702" s="1850" t="s">
        <v>28</v>
      </c>
      <c r="H702" s="1850" t="s">
        <v>28</v>
      </c>
      <c r="I702" s="1850" t="s">
        <v>897</v>
      </c>
    </row>
    <row customHeight="1" ht="11.25">
      <c r="A703" s="1850" t="s">
        <v>2250</v>
      </c>
      <c r="B703" s="1850" t="s">
        <v>16</v>
      </c>
      <c r="C703" s="1850" t="s">
        <v>2901</v>
      </c>
      <c r="D703" s="1850" t="s">
        <v>2902</v>
      </c>
      <c r="E703" s="1850" t="s">
        <v>2903</v>
      </c>
      <c r="F703" s="1850" t="s">
        <v>2712</v>
      </c>
      <c r="G703" s="1850" t="s">
        <v>28</v>
      </c>
      <c r="H703" s="1850" t="s">
        <v>28</v>
      </c>
      <c r="I703" s="1850" t="s">
        <v>897</v>
      </c>
    </row>
    <row customHeight="1" ht="11.25">
      <c r="A704" s="1850" t="s">
        <v>2250</v>
      </c>
      <c r="B704" s="1850" t="s">
        <v>16</v>
      </c>
      <c r="C704" s="1850" t="s">
        <v>2907</v>
      </c>
      <c r="D704" s="1850" t="s">
        <v>2908</v>
      </c>
      <c r="E704" s="1850" t="s">
        <v>2909</v>
      </c>
      <c r="F704" s="1850" t="s">
        <v>2307</v>
      </c>
      <c r="G704" s="1850" t="s">
        <v>28</v>
      </c>
      <c r="H704" s="1850" t="s">
        <v>28</v>
      </c>
      <c r="I704" s="1850" t="s">
        <v>897</v>
      </c>
    </row>
    <row customHeight="1" ht="11.25">
      <c r="A705" s="1850" t="s">
        <v>2250</v>
      </c>
      <c r="B705" s="1850" t="s">
        <v>16</v>
      </c>
      <c r="C705" s="1850" t="s">
        <v>2910</v>
      </c>
      <c r="D705" s="1850" t="s">
        <v>2911</v>
      </c>
      <c r="E705" s="1850" t="s">
        <v>2912</v>
      </c>
      <c r="F705" s="1850" t="s">
        <v>2307</v>
      </c>
      <c r="G705" s="1850" t="s">
        <v>28</v>
      </c>
      <c r="H705" s="1850" t="s">
        <v>28</v>
      </c>
      <c r="I705" s="1850" t="s">
        <v>897</v>
      </c>
    </row>
    <row customHeight="1" ht="11.25">
      <c r="A706" s="1850" t="s">
        <v>2250</v>
      </c>
      <c r="B706" s="1850" t="s">
        <v>16</v>
      </c>
      <c r="C706" s="1850" t="s">
        <v>2913</v>
      </c>
      <c r="D706" s="1850" t="s">
        <v>2914</v>
      </c>
      <c r="E706" s="1850" t="s">
        <v>2915</v>
      </c>
      <c r="F706" s="1850" t="s">
        <v>2598</v>
      </c>
      <c r="G706" s="1850" t="s">
        <v>28</v>
      </c>
      <c r="H706" s="1850" t="s">
        <v>28</v>
      </c>
      <c r="I706" s="1850" t="s">
        <v>897</v>
      </c>
    </row>
    <row customHeight="1" ht="11.25">
      <c r="A707" s="1850" t="s">
        <v>2250</v>
      </c>
      <c r="B707" s="1850" t="s">
        <v>16</v>
      </c>
      <c r="C707" s="1850" t="s">
        <v>2916</v>
      </c>
      <c r="D707" s="1850" t="s">
        <v>2917</v>
      </c>
      <c r="E707" s="1850" t="s">
        <v>2918</v>
      </c>
      <c r="F707" s="1850" t="s">
        <v>2268</v>
      </c>
      <c r="G707" s="1850" t="s">
        <v>28</v>
      </c>
      <c r="H707" s="1850" t="s">
        <v>28</v>
      </c>
      <c r="I707" s="1850" t="s">
        <v>897</v>
      </c>
    </row>
    <row customHeight="1" ht="11.25">
      <c r="A708" s="1850" t="s">
        <v>2250</v>
      </c>
      <c r="B708" s="1850" t="s">
        <v>16</v>
      </c>
      <c r="C708" s="1850" t="s">
        <v>2919</v>
      </c>
      <c r="D708" s="1850" t="s">
        <v>2920</v>
      </c>
      <c r="E708" s="1850" t="s">
        <v>2921</v>
      </c>
      <c r="F708" s="1850" t="s">
        <v>2371</v>
      </c>
      <c r="G708" s="1850" t="s">
        <v>28</v>
      </c>
      <c r="H708" s="1850" t="s">
        <v>28</v>
      </c>
      <c r="I708" s="1850" t="s">
        <v>897</v>
      </c>
    </row>
    <row customHeight="1" ht="11.25">
      <c r="A709" s="1850" t="s">
        <v>2250</v>
      </c>
      <c r="B709" s="1850" t="s">
        <v>16</v>
      </c>
      <c r="C709" s="1850" t="s">
        <v>2922</v>
      </c>
      <c r="D709" s="1850" t="s">
        <v>2923</v>
      </c>
      <c r="E709" s="1850" t="s">
        <v>2924</v>
      </c>
      <c r="F709" s="1850" t="s">
        <v>2268</v>
      </c>
      <c r="G709" s="1850" t="s">
        <v>28</v>
      </c>
      <c r="H709" s="1850" t="s">
        <v>28</v>
      </c>
      <c r="I709" s="1850" t="s">
        <v>897</v>
      </c>
    </row>
    <row customHeight="1" ht="11.25">
      <c r="A710" s="1850" t="s">
        <v>2250</v>
      </c>
      <c r="B710" s="1850" t="s">
        <v>16</v>
      </c>
      <c r="C710" s="1850" t="s">
        <v>2934</v>
      </c>
      <c r="D710" s="1850" t="s">
        <v>2935</v>
      </c>
      <c r="E710" s="1850" t="s">
        <v>2936</v>
      </c>
      <c r="F710" s="1850" t="s">
        <v>2371</v>
      </c>
      <c r="G710" s="1850" t="s">
        <v>28</v>
      </c>
      <c r="H710" s="1850" t="s">
        <v>28</v>
      </c>
      <c r="I710" s="1850" t="s">
        <v>897</v>
      </c>
    </row>
    <row customHeight="1" ht="11.25">
      <c r="A711" s="1850" t="s">
        <v>2250</v>
      </c>
      <c r="B711" s="1850" t="s">
        <v>16</v>
      </c>
      <c r="C711" s="1850" t="s">
        <v>2937</v>
      </c>
      <c r="D711" s="1850" t="s">
        <v>2938</v>
      </c>
      <c r="E711" s="1850" t="s">
        <v>2939</v>
      </c>
      <c r="F711" s="1850" t="s">
        <v>2384</v>
      </c>
      <c r="G711" s="1850" t="s">
        <v>28</v>
      </c>
      <c r="H711" s="1850" t="s">
        <v>2940</v>
      </c>
      <c r="I711" s="1850" t="s">
        <v>897</v>
      </c>
    </row>
    <row customHeight="1" ht="11.25">
      <c r="A712" s="1850" t="s">
        <v>2250</v>
      </c>
      <c r="B712" s="1850" t="s">
        <v>16</v>
      </c>
      <c r="C712" s="1850" t="s">
        <v>2941</v>
      </c>
      <c r="D712" s="1850" t="s">
        <v>2942</v>
      </c>
      <c r="E712" s="1850" t="s">
        <v>2943</v>
      </c>
      <c r="F712" s="1850" t="s">
        <v>2598</v>
      </c>
      <c r="G712" s="1850" t="s">
        <v>28</v>
      </c>
      <c r="H712" s="1850" t="s">
        <v>28</v>
      </c>
      <c r="I712" s="1850" t="s">
        <v>897</v>
      </c>
    </row>
    <row customHeight="1" ht="11.25">
      <c r="A713" s="1850" t="s">
        <v>2250</v>
      </c>
      <c r="B713" s="1850" t="s">
        <v>16</v>
      </c>
      <c r="C713" s="1850" t="s">
        <v>2944</v>
      </c>
      <c r="D713" s="1850" t="s">
        <v>2945</v>
      </c>
      <c r="E713" s="1850" t="s">
        <v>2946</v>
      </c>
      <c r="F713" s="1850" t="s">
        <v>2419</v>
      </c>
      <c r="G713" s="1850" t="s">
        <v>2947</v>
      </c>
      <c r="H713" s="1850" t="s">
        <v>28</v>
      </c>
      <c r="I713" s="1850" t="s">
        <v>897</v>
      </c>
    </row>
    <row customHeight="1" ht="11.25">
      <c r="A714" s="1850" t="s">
        <v>2250</v>
      </c>
      <c r="B714" s="1850" t="s">
        <v>16</v>
      </c>
      <c r="C714" s="1850" t="s">
        <v>2951</v>
      </c>
      <c r="D714" s="1850" t="s">
        <v>2952</v>
      </c>
      <c r="E714" s="1850" t="s">
        <v>2953</v>
      </c>
      <c r="F714" s="1850" t="s">
        <v>2590</v>
      </c>
      <c r="G714" s="1850" t="s">
        <v>28</v>
      </c>
      <c r="H714" s="1850" t="s">
        <v>28</v>
      </c>
      <c r="I714" s="1850" t="s">
        <v>897</v>
      </c>
    </row>
    <row customHeight="1" ht="11.25">
      <c r="A715" s="1850" t="s">
        <v>2250</v>
      </c>
      <c r="B715" s="1850" t="s">
        <v>16</v>
      </c>
      <c r="C715" s="1850" t="s">
        <v>2954</v>
      </c>
      <c r="D715" s="1850" t="s">
        <v>2955</v>
      </c>
      <c r="E715" s="1850" t="s">
        <v>2956</v>
      </c>
      <c r="F715" s="1850" t="s">
        <v>2349</v>
      </c>
      <c r="G715" s="1850" t="s">
        <v>28</v>
      </c>
      <c r="H715" s="1850" t="s">
        <v>28</v>
      </c>
      <c r="I715" s="1850" t="s">
        <v>897</v>
      </c>
    </row>
    <row customHeight="1" ht="11.25">
      <c r="A716" s="1850" t="s">
        <v>2250</v>
      </c>
      <c r="B716" s="1850" t="s">
        <v>16</v>
      </c>
      <c r="C716" s="1850" t="s">
        <v>2957</v>
      </c>
      <c r="D716" s="1850" t="s">
        <v>2958</v>
      </c>
      <c r="E716" s="1850" t="s">
        <v>2959</v>
      </c>
      <c r="F716" s="1850" t="s">
        <v>2307</v>
      </c>
      <c r="G716" s="1850" t="s">
        <v>28</v>
      </c>
      <c r="H716" s="1850" t="s">
        <v>28</v>
      </c>
      <c r="I716" s="1850" t="s">
        <v>897</v>
      </c>
    </row>
    <row customHeight="1" ht="11.25">
      <c r="A717" s="1850" t="s">
        <v>2250</v>
      </c>
      <c r="B717" s="1850" t="s">
        <v>16</v>
      </c>
      <c r="C717" s="1850" t="s">
        <v>2960</v>
      </c>
      <c r="D717" s="1850" t="s">
        <v>2961</v>
      </c>
      <c r="E717" s="1850" t="s">
        <v>2962</v>
      </c>
      <c r="F717" s="1850" t="s">
        <v>2590</v>
      </c>
      <c r="G717" s="1850" t="s">
        <v>28</v>
      </c>
      <c r="H717" s="1850" t="s">
        <v>28</v>
      </c>
      <c r="I717" s="1850" t="s">
        <v>897</v>
      </c>
    </row>
    <row customHeight="1" ht="11.25">
      <c r="A718" s="1850" t="s">
        <v>2250</v>
      </c>
      <c r="B718" s="1850" t="s">
        <v>16</v>
      </c>
      <c r="C718" s="1850" t="s">
        <v>2963</v>
      </c>
      <c r="D718" s="1850" t="s">
        <v>2964</v>
      </c>
      <c r="E718" s="1850" t="s">
        <v>2965</v>
      </c>
      <c r="F718" s="1850" t="s">
        <v>2384</v>
      </c>
      <c r="G718" s="1850" t="s">
        <v>28</v>
      </c>
      <c r="H718" s="1850" t="s">
        <v>28</v>
      </c>
      <c r="I718" s="1850" t="s">
        <v>897</v>
      </c>
    </row>
    <row customHeight="1" ht="11.25">
      <c r="A719" s="1850" t="s">
        <v>2250</v>
      </c>
      <c r="B719" s="1850" t="s">
        <v>16</v>
      </c>
      <c r="C719" s="1850" t="s">
        <v>2966</v>
      </c>
      <c r="D719" s="1850" t="s">
        <v>2967</v>
      </c>
      <c r="E719" s="1850" t="s">
        <v>2968</v>
      </c>
      <c r="F719" s="1850" t="s">
        <v>2598</v>
      </c>
      <c r="G719" s="1850" t="s">
        <v>28</v>
      </c>
      <c r="H719" s="1850" t="s">
        <v>28</v>
      </c>
      <c r="I719" s="1850" t="s">
        <v>897</v>
      </c>
    </row>
    <row customHeight="1" ht="11.25">
      <c r="A720" s="1850" t="s">
        <v>2250</v>
      </c>
      <c r="B720" s="1850" t="s">
        <v>16</v>
      </c>
      <c r="C720" s="1850" t="s">
        <v>2969</v>
      </c>
      <c r="D720" s="1850" t="s">
        <v>2970</v>
      </c>
      <c r="E720" s="1850" t="s">
        <v>2971</v>
      </c>
      <c r="F720" s="1850" t="s">
        <v>2281</v>
      </c>
      <c r="G720" s="1850" t="s">
        <v>28</v>
      </c>
      <c r="H720" s="1850" t="s">
        <v>28</v>
      </c>
      <c r="I720" s="1850" t="s">
        <v>897</v>
      </c>
    </row>
    <row customHeight="1" ht="11.25">
      <c r="A721" s="1850" t="s">
        <v>2250</v>
      </c>
      <c r="B721" s="1850" t="s">
        <v>16</v>
      </c>
      <c r="C721" s="1850" t="s">
        <v>3023</v>
      </c>
      <c r="D721" s="1850" t="s">
        <v>3024</v>
      </c>
      <c r="E721" s="1850" t="s">
        <v>3025</v>
      </c>
      <c r="F721" s="1850" t="s">
        <v>2371</v>
      </c>
      <c r="G721" s="1850" t="s">
        <v>28</v>
      </c>
      <c r="H721" s="1850" t="s">
        <v>28</v>
      </c>
      <c r="I721" s="1850" t="s">
        <v>897</v>
      </c>
    </row>
    <row customHeight="1" ht="11.25">
      <c r="A722" s="1850" t="s">
        <v>2250</v>
      </c>
      <c r="B722" s="1850" t="s">
        <v>16</v>
      </c>
      <c r="C722" s="1850" t="s">
        <v>3026</v>
      </c>
      <c r="D722" s="1850" t="s">
        <v>3027</v>
      </c>
      <c r="E722" s="1850" t="s">
        <v>3028</v>
      </c>
      <c r="F722" s="1850" t="s">
        <v>2254</v>
      </c>
      <c r="G722" s="1850" t="s">
        <v>3029</v>
      </c>
      <c r="H722" s="1850" t="s">
        <v>28</v>
      </c>
      <c r="I722" s="1850" t="s">
        <v>897</v>
      </c>
    </row>
    <row customHeight="1" ht="11.25">
      <c r="A723" s="1850" t="s">
        <v>2250</v>
      </c>
      <c r="B723" s="1850" t="s">
        <v>16</v>
      </c>
      <c r="C723" s="1850" t="s">
        <v>3033</v>
      </c>
      <c r="D723" s="1850" t="s">
        <v>3034</v>
      </c>
      <c r="E723" s="1850" t="s">
        <v>3035</v>
      </c>
      <c r="F723" s="1850" t="s">
        <v>2598</v>
      </c>
      <c r="G723" s="1850" t="s">
        <v>28</v>
      </c>
      <c r="H723" s="1850" t="s">
        <v>3036</v>
      </c>
      <c r="I723" s="1850" t="s">
        <v>897</v>
      </c>
    </row>
    <row customHeight="1" ht="11.25">
      <c r="A724" s="1850" t="s">
        <v>2250</v>
      </c>
      <c r="B724" s="1850" t="s">
        <v>16</v>
      </c>
      <c r="C724" s="1850" t="s">
        <v>3037</v>
      </c>
      <c r="D724" s="1850" t="s">
        <v>3038</v>
      </c>
      <c r="E724" s="1850" t="s">
        <v>3039</v>
      </c>
      <c r="F724" s="1850" t="s">
        <v>2268</v>
      </c>
      <c r="G724" s="1850" t="s">
        <v>3040</v>
      </c>
      <c r="H724" s="1850" t="s">
        <v>28</v>
      </c>
      <c r="I724" s="1850" t="s">
        <v>897</v>
      </c>
    </row>
    <row customHeight="1" ht="11.25">
      <c r="A725" s="1850" t="s">
        <v>2250</v>
      </c>
      <c r="B725" s="1850" t="s">
        <v>16</v>
      </c>
      <c r="C725" s="1850" t="s">
        <v>3044</v>
      </c>
      <c r="D725" s="1850" t="s">
        <v>3045</v>
      </c>
      <c r="E725" s="1850" t="s">
        <v>3046</v>
      </c>
      <c r="F725" s="1850" t="s">
        <v>2307</v>
      </c>
      <c r="G725" s="1850" t="s">
        <v>3047</v>
      </c>
      <c r="H725" s="1850" t="s">
        <v>28</v>
      </c>
      <c r="I725" s="1850" t="s">
        <v>897</v>
      </c>
    </row>
    <row customHeight="1" ht="11.25">
      <c r="A726" s="1850" t="s">
        <v>2250</v>
      </c>
      <c r="B726" s="1850" t="s">
        <v>16</v>
      </c>
      <c r="C726" s="1850" t="s">
        <v>3048</v>
      </c>
      <c r="D726" s="1850" t="s">
        <v>3049</v>
      </c>
      <c r="E726" s="1850" t="s">
        <v>3050</v>
      </c>
      <c r="F726" s="1850" t="s">
        <v>2371</v>
      </c>
      <c r="G726" s="1850" t="s">
        <v>3051</v>
      </c>
      <c r="H726" s="1850" t="s">
        <v>28</v>
      </c>
      <c r="I726" s="1850" t="s">
        <v>897</v>
      </c>
    </row>
    <row customHeight="1" ht="11.25">
      <c r="A727" s="1850" t="s">
        <v>2250</v>
      </c>
      <c r="B727" s="1850" t="s">
        <v>16</v>
      </c>
      <c r="C727" s="1850" t="s">
        <v>3056</v>
      </c>
      <c r="D727" s="1850" t="s">
        <v>3057</v>
      </c>
      <c r="E727" s="1850" t="s">
        <v>3058</v>
      </c>
      <c r="F727" s="1850" t="s">
        <v>2353</v>
      </c>
      <c r="G727" s="1850" t="s">
        <v>3059</v>
      </c>
      <c r="H727" s="1850" t="s">
        <v>28</v>
      </c>
      <c r="I727" s="1850" t="s">
        <v>897</v>
      </c>
    </row>
    <row customHeight="1" ht="11.25">
      <c r="A728" s="1850" t="s">
        <v>2250</v>
      </c>
      <c r="B728" s="1850" t="s">
        <v>16</v>
      </c>
      <c r="C728" s="1850" t="s">
        <v>3074</v>
      </c>
      <c r="D728" s="1850" t="s">
        <v>3075</v>
      </c>
      <c r="E728" s="1850" t="s">
        <v>3076</v>
      </c>
      <c r="F728" s="1850" t="s">
        <v>2750</v>
      </c>
      <c r="G728" s="1850" t="s">
        <v>3077</v>
      </c>
      <c r="H728" s="1850" t="s">
        <v>28</v>
      </c>
      <c r="I728" s="1850" t="s">
        <v>897</v>
      </c>
    </row>
    <row customHeight="1" ht="11.25">
      <c r="A729" s="1850" t="s">
        <v>2250</v>
      </c>
      <c r="B729" s="1850" t="s">
        <v>16</v>
      </c>
      <c r="C729" s="1850" t="s">
        <v>3081</v>
      </c>
      <c r="D729" s="1850" t="s">
        <v>3082</v>
      </c>
      <c r="E729" s="1850" t="s">
        <v>3083</v>
      </c>
      <c r="F729" s="1850" t="s">
        <v>2376</v>
      </c>
      <c r="G729" s="1850" t="s">
        <v>28</v>
      </c>
      <c r="H729" s="1850" t="s">
        <v>28</v>
      </c>
      <c r="I729" s="1850" t="s">
        <v>897</v>
      </c>
    </row>
    <row customHeight="1" ht="11.25">
      <c r="A730" s="1850" t="s">
        <v>2250</v>
      </c>
      <c r="B730" s="1850" t="s">
        <v>16</v>
      </c>
      <c r="C730" s="1850" t="s">
        <v>3088</v>
      </c>
      <c r="D730" s="1850" t="s">
        <v>3089</v>
      </c>
      <c r="E730" s="1850" t="s">
        <v>3090</v>
      </c>
      <c r="F730" s="1850" t="s">
        <v>2598</v>
      </c>
      <c r="G730" s="1850" t="s">
        <v>3091</v>
      </c>
      <c r="H730" s="1850" t="s">
        <v>28</v>
      </c>
      <c r="I730" s="1850" t="s">
        <v>897</v>
      </c>
    </row>
    <row customHeight="1" ht="11.25">
      <c r="A731" s="1850" t="s">
        <v>2250</v>
      </c>
      <c r="B731" s="1850" t="s">
        <v>16</v>
      </c>
      <c r="C731" s="1850" t="s">
        <v>3096</v>
      </c>
      <c r="D731" s="1850" t="s">
        <v>3097</v>
      </c>
      <c r="E731" s="1850" t="s">
        <v>3098</v>
      </c>
      <c r="F731" s="1850" t="s">
        <v>2590</v>
      </c>
      <c r="G731" s="1850" t="s">
        <v>28</v>
      </c>
      <c r="H731" s="1850" t="s">
        <v>3099</v>
      </c>
      <c r="I731" s="1850" t="s">
        <v>897</v>
      </c>
    </row>
    <row customHeight="1" ht="11.25">
      <c r="A732" s="1850" t="s">
        <v>2250</v>
      </c>
      <c r="B732" s="1850" t="s">
        <v>16</v>
      </c>
      <c r="C732" s="1850" t="s">
        <v>3104</v>
      </c>
      <c r="D732" s="1850" t="s">
        <v>3105</v>
      </c>
      <c r="E732" s="1850" t="s">
        <v>3106</v>
      </c>
      <c r="F732" s="1850" t="s">
        <v>2268</v>
      </c>
      <c r="G732" s="1850" t="s">
        <v>3107</v>
      </c>
      <c r="H732" s="1850" t="s">
        <v>28</v>
      </c>
      <c r="I732" s="1850" t="s">
        <v>897</v>
      </c>
    </row>
    <row customHeight="1" ht="11.25">
      <c r="A733" s="1850" t="s">
        <v>2250</v>
      </c>
      <c r="B733" s="1850" t="s">
        <v>16</v>
      </c>
      <c r="C733" s="1850" t="s">
        <v>3118</v>
      </c>
      <c r="D733" s="1850" t="s">
        <v>3119</v>
      </c>
      <c r="E733" s="1850" t="s">
        <v>3120</v>
      </c>
      <c r="F733" s="1850" t="s">
        <v>2307</v>
      </c>
      <c r="G733" s="1850" t="s">
        <v>3121</v>
      </c>
      <c r="H733" s="1850" t="s">
        <v>28</v>
      </c>
      <c r="I733" s="1850" t="s">
        <v>897</v>
      </c>
    </row>
    <row customHeight="1" ht="11.25">
      <c r="A734" s="1850" t="s">
        <v>2250</v>
      </c>
      <c r="B734" s="1850" t="s">
        <v>16</v>
      </c>
      <c r="C734" s="1850" t="s">
        <v>3122</v>
      </c>
      <c r="D734" s="1850" t="s">
        <v>3123</v>
      </c>
      <c r="E734" s="1850" t="s">
        <v>3124</v>
      </c>
      <c r="F734" s="1850" t="s">
        <v>2268</v>
      </c>
      <c r="G734" s="1850" t="s">
        <v>3125</v>
      </c>
      <c r="H734" s="1850" t="s">
        <v>28</v>
      </c>
      <c r="I734" s="1850" t="s">
        <v>897</v>
      </c>
    </row>
    <row customHeight="1" ht="11.25">
      <c r="A735" s="1850" t="s">
        <v>2250</v>
      </c>
      <c r="B735" s="1850" t="s">
        <v>16</v>
      </c>
      <c r="C735" s="1850" t="s">
        <v>3126</v>
      </c>
      <c r="D735" s="1850" t="s">
        <v>3127</v>
      </c>
      <c r="E735" s="1850" t="s">
        <v>3128</v>
      </c>
      <c r="F735" s="1850" t="s">
        <v>2598</v>
      </c>
      <c r="G735" s="1850" t="s">
        <v>3129</v>
      </c>
      <c r="H735" s="1850" t="s">
        <v>28</v>
      </c>
      <c r="I735" s="1850" t="s">
        <v>897</v>
      </c>
    </row>
    <row customHeight="1" ht="11.25">
      <c r="A736" s="1850" t="s">
        <v>2250</v>
      </c>
      <c r="B736" s="1850" t="s">
        <v>16</v>
      </c>
      <c r="C736" s="1850" t="s">
        <v>3130</v>
      </c>
      <c r="D736" s="1850" t="s">
        <v>3131</v>
      </c>
      <c r="E736" s="1850" t="s">
        <v>3132</v>
      </c>
      <c r="F736" s="1850" t="s">
        <v>2307</v>
      </c>
      <c r="G736" s="1850" t="s">
        <v>3133</v>
      </c>
      <c r="H736" s="1850" t="s">
        <v>28</v>
      </c>
      <c r="I736" s="1850" t="s">
        <v>897</v>
      </c>
    </row>
    <row customHeight="1" ht="11.25">
      <c r="A737" s="1850" t="s">
        <v>2250</v>
      </c>
      <c r="B737" s="1850" t="s">
        <v>16</v>
      </c>
      <c r="C737" s="1850" t="s">
        <v>3146</v>
      </c>
      <c r="D737" s="1850" t="s">
        <v>3147</v>
      </c>
      <c r="E737" s="1850" t="s">
        <v>3148</v>
      </c>
      <c r="F737" s="1850" t="s">
        <v>2307</v>
      </c>
      <c r="G737" s="1850" t="s">
        <v>28</v>
      </c>
      <c r="H737" s="1850" t="s">
        <v>28</v>
      </c>
      <c r="I737" s="1850" t="s">
        <v>897</v>
      </c>
    </row>
    <row customHeight="1" ht="11.25">
      <c r="A738" s="1850" t="s">
        <v>2250</v>
      </c>
      <c r="B738" s="1850" t="s">
        <v>16</v>
      </c>
      <c r="C738" s="1850" t="s">
        <v>3153</v>
      </c>
      <c r="D738" s="1850" t="s">
        <v>3154</v>
      </c>
      <c r="E738" s="1850" t="s">
        <v>3155</v>
      </c>
      <c r="F738" s="1850" t="s">
        <v>2376</v>
      </c>
      <c r="G738" s="1850" t="s">
        <v>3156</v>
      </c>
      <c r="H738" s="1850" t="s">
        <v>3157</v>
      </c>
      <c r="I738" s="1850" t="s">
        <v>897</v>
      </c>
    </row>
    <row customHeight="1" ht="11.25">
      <c r="A739" s="1850" t="s">
        <v>2250</v>
      </c>
      <c r="B739" s="1850" t="s">
        <v>16</v>
      </c>
      <c r="C739" s="1850" t="s">
        <v>3162</v>
      </c>
      <c r="D739" s="1850" t="s">
        <v>3163</v>
      </c>
      <c r="E739" s="1850" t="s">
        <v>3164</v>
      </c>
      <c r="F739" s="1850" t="s">
        <v>2272</v>
      </c>
      <c r="G739" s="1850" t="s">
        <v>3165</v>
      </c>
      <c r="H739" s="1850" t="s">
        <v>28</v>
      </c>
      <c r="I739" s="1850" t="s">
        <v>897</v>
      </c>
    </row>
    <row customHeight="1" ht="11.25">
      <c r="A740" s="1850" t="s">
        <v>2250</v>
      </c>
      <c r="B740" s="1850" t="s">
        <v>16</v>
      </c>
      <c r="C740" s="1850" t="s">
        <v>3169</v>
      </c>
      <c r="D740" s="1850" t="s">
        <v>3170</v>
      </c>
      <c r="E740" s="1850" t="s">
        <v>3171</v>
      </c>
      <c r="F740" s="1850" t="s">
        <v>2419</v>
      </c>
      <c r="G740" s="1850" t="s">
        <v>3172</v>
      </c>
      <c r="H740" s="1850" t="s">
        <v>28</v>
      </c>
      <c r="I740" s="1850" t="s">
        <v>897</v>
      </c>
    </row>
    <row customHeight="1" ht="11.25">
      <c r="A741" s="1850" t="s">
        <v>2250</v>
      </c>
      <c r="B741" s="1850" t="s">
        <v>16</v>
      </c>
      <c r="C741" s="1850" t="s">
        <v>3173</v>
      </c>
      <c r="D741" s="1850" t="s">
        <v>3174</v>
      </c>
      <c r="E741" s="1850" t="s">
        <v>3175</v>
      </c>
      <c r="F741" s="1850" t="s">
        <v>3176</v>
      </c>
      <c r="G741" s="1850" t="s">
        <v>3177</v>
      </c>
      <c r="H741" s="1850" t="s">
        <v>3178</v>
      </c>
      <c r="I741" s="1850" t="s">
        <v>897</v>
      </c>
    </row>
    <row customHeight="1" ht="11.25">
      <c r="A742" s="1850" t="s">
        <v>2250</v>
      </c>
      <c r="B742" s="1850" t="s">
        <v>16</v>
      </c>
      <c r="C742" s="1850" t="s">
        <v>3183</v>
      </c>
      <c r="D742" s="1850" t="s">
        <v>3184</v>
      </c>
      <c r="E742" s="1850" t="s">
        <v>3185</v>
      </c>
      <c r="F742" s="1850" t="s">
        <v>2268</v>
      </c>
      <c r="G742" s="1850" t="s">
        <v>3186</v>
      </c>
      <c r="H742" s="1850" t="s">
        <v>28</v>
      </c>
      <c r="I742" s="1850" t="s">
        <v>897</v>
      </c>
    </row>
    <row customHeight="1" ht="11.25">
      <c r="A743" s="1850" t="s">
        <v>2250</v>
      </c>
      <c r="B743" s="1850" t="s">
        <v>16</v>
      </c>
      <c r="C743" s="1850" t="s">
        <v>3187</v>
      </c>
      <c r="D743" s="1850" t="s">
        <v>3188</v>
      </c>
      <c r="E743" s="1850" t="s">
        <v>3189</v>
      </c>
      <c r="F743" s="1850" t="s">
        <v>2376</v>
      </c>
      <c r="G743" s="1850" t="s">
        <v>3190</v>
      </c>
      <c r="H743" s="1850" t="s">
        <v>28</v>
      </c>
      <c r="I743" s="1850" t="s">
        <v>897</v>
      </c>
    </row>
    <row customHeight="1" ht="11.25">
      <c r="A744" s="1850" t="s">
        <v>2250</v>
      </c>
      <c r="B744" s="1850" t="s">
        <v>16</v>
      </c>
      <c r="C744" s="1850" t="s">
        <v>3191</v>
      </c>
      <c r="D744" s="1850" t="s">
        <v>3192</v>
      </c>
      <c r="E744" s="1850" t="s">
        <v>3193</v>
      </c>
      <c r="F744" s="1850" t="s">
        <v>2376</v>
      </c>
      <c r="G744" s="1850" t="s">
        <v>3194</v>
      </c>
      <c r="H744" s="1850" t="s">
        <v>28</v>
      </c>
      <c r="I744" s="1850" t="s">
        <v>897</v>
      </c>
    </row>
    <row customHeight="1" ht="11.25">
      <c r="A745" s="1850" t="s">
        <v>2250</v>
      </c>
      <c r="B745" s="1850" t="s">
        <v>16</v>
      </c>
      <c r="C745" s="1850" t="s">
        <v>3198</v>
      </c>
      <c r="D745" s="1850" t="s">
        <v>3199</v>
      </c>
      <c r="E745" s="1850" t="s">
        <v>3200</v>
      </c>
      <c r="F745" s="1850" t="s">
        <v>2712</v>
      </c>
      <c r="G745" s="1850" t="s">
        <v>3201</v>
      </c>
      <c r="H745" s="1850" t="s">
        <v>28</v>
      </c>
      <c r="I745" s="1850" t="s">
        <v>897</v>
      </c>
    </row>
    <row customHeight="1" ht="11.25">
      <c r="A746" s="1850" t="s">
        <v>2250</v>
      </c>
      <c r="B746" s="1850" t="s">
        <v>16</v>
      </c>
      <c r="C746" s="1850" t="s">
        <v>3202</v>
      </c>
      <c r="D746" s="1850" t="s">
        <v>3203</v>
      </c>
      <c r="E746" s="1850" t="s">
        <v>3204</v>
      </c>
      <c r="F746" s="1850" t="s">
        <v>2712</v>
      </c>
      <c r="G746" s="1850" t="s">
        <v>3205</v>
      </c>
      <c r="H746" s="1850" t="s">
        <v>28</v>
      </c>
      <c r="I746" s="1850" t="s">
        <v>897</v>
      </c>
    </row>
    <row customHeight="1" ht="11.25">
      <c r="A747" s="1850" t="s">
        <v>2250</v>
      </c>
      <c r="B747" s="1850" t="s">
        <v>16</v>
      </c>
      <c r="C747" s="1850" t="s">
        <v>3217</v>
      </c>
      <c r="D747" s="1850" t="s">
        <v>3218</v>
      </c>
      <c r="E747" s="1850" t="s">
        <v>3219</v>
      </c>
      <c r="F747" s="1850" t="s">
        <v>3220</v>
      </c>
      <c r="G747" s="1850" t="s">
        <v>28</v>
      </c>
      <c r="H747" s="1850" t="s">
        <v>3221</v>
      </c>
      <c r="I747" s="1850" t="s">
        <v>897</v>
      </c>
    </row>
    <row customHeight="1" ht="11.25">
      <c r="A748" s="1850" t="s">
        <v>2250</v>
      </c>
      <c r="B748" s="1850" t="s">
        <v>16</v>
      </c>
      <c r="C748" s="1850" t="s">
        <v>3222</v>
      </c>
      <c r="D748" s="1850" t="s">
        <v>3223</v>
      </c>
      <c r="E748" s="1850" t="s">
        <v>3224</v>
      </c>
      <c r="F748" s="1850" t="s">
        <v>2419</v>
      </c>
      <c r="G748" s="1850" t="s">
        <v>28</v>
      </c>
      <c r="H748" s="1850" t="s">
        <v>3225</v>
      </c>
      <c r="I748" s="1850" t="s">
        <v>897</v>
      </c>
    </row>
    <row customHeight="1" ht="11.25">
      <c r="A749" s="1850" t="s">
        <v>2250</v>
      </c>
      <c r="B749" s="1850" t="s">
        <v>16</v>
      </c>
      <c r="C749" s="1850" t="s">
        <v>3226</v>
      </c>
      <c r="D749" s="1850" t="s">
        <v>3227</v>
      </c>
      <c r="E749" s="1850" t="s">
        <v>3228</v>
      </c>
      <c r="F749" s="1850" t="s">
        <v>2598</v>
      </c>
      <c r="G749" s="1850" t="s">
        <v>28</v>
      </c>
      <c r="H749" s="1850" t="s">
        <v>28</v>
      </c>
      <c r="I749" s="1850" t="s">
        <v>897</v>
      </c>
    </row>
    <row customHeight="1" ht="11.25">
      <c r="A750" s="1850" t="s">
        <v>2250</v>
      </c>
      <c r="B750" s="1850" t="s">
        <v>16</v>
      </c>
      <c r="C750" s="1850" t="s">
        <v>3229</v>
      </c>
      <c r="D750" s="1850" t="s">
        <v>3230</v>
      </c>
      <c r="E750" s="1850" t="s">
        <v>3231</v>
      </c>
      <c r="F750" s="1850" t="s">
        <v>2712</v>
      </c>
      <c r="G750" s="1850" t="s">
        <v>3232</v>
      </c>
      <c r="H750" s="1850" t="s">
        <v>28</v>
      </c>
      <c r="I750" s="1850" t="s">
        <v>897</v>
      </c>
    </row>
    <row customHeight="1" ht="11.25">
      <c r="A751" s="1850" t="s">
        <v>2250</v>
      </c>
      <c r="B751" s="1850" t="s">
        <v>16</v>
      </c>
      <c r="C751" s="1850" t="s">
        <v>3237</v>
      </c>
      <c r="D751" s="1850" t="s">
        <v>3238</v>
      </c>
      <c r="E751" s="1850" t="s">
        <v>3239</v>
      </c>
      <c r="F751" s="1850" t="s">
        <v>2598</v>
      </c>
      <c r="G751" s="1850" t="s">
        <v>3240</v>
      </c>
      <c r="H751" s="1850" t="s">
        <v>3241</v>
      </c>
      <c r="I751" s="1850" t="s">
        <v>897</v>
      </c>
    </row>
    <row customHeight="1" ht="11.25">
      <c r="A752" s="1850" t="s">
        <v>2250</v>
      </c>
      <c r="B752" s="1850" t="s">
        <v>16</v>
      </c>
      <c r="C752" s="1850" t="s">
        <v>3246</v>
      </c>
      <c r="D752" s="1850" t="s">
        <v>3247</v>
      </c>
      <c r="E752" s="1850" t="s">
        <v>3248</v>
      </c>
      <c r="F752" s="1850" t="s">
        <v>2254</v>
      </c>
      <c r="G752" s="1850" t="s">
        <v>3249</v>
      </c>
      <c r="H752" s="1850" t="s">
        <v>28</v>
      </c>
      <c r="I752" s="1850" t="s">
        <v>897</v>
      </c>
    </row>
    <row customHeight="1" ht="11.25">
      <c r="A753" s="1850" t="s">
        <v>2250</v>
      </c>
      <c r="B753" s="1850" t="s">
        <v>16</v>
      </c>
      <c r="C753" s="1850" t="s">
        <v>3250</v>
      </c>
      <c r="D753" s="1850" t="s">
        <v>3251</v>
      </c>
      <c r="E753" s="1850" t="s">
        <v>3252</v>
      </c>
      <c r="F753" s="1850" t="s">
        <v>2254</v>
      </c>
      <c r="G753" s="1850" t="s">
        <v>3253</v>
      </c>
      <c r="H753" s="1850" t="s">
        <v>28</v>
      </c>
      <c r="I753" s="1850" t="s">
        <v>897</v>
      </c>
    </row>
    <row customHeight="1" ht="11.25">
      <c r="A754" s="1850" t="s">
        <v>2250</v>
      </c>
      <c r="B754" s="1850" t="s">
        <v>16</v>
      </c>
      <c r="C754" s="1850" t="s">
        <v>3257</v>
      </c>
      <c r="D754" s="1850" t="s">
        <v>3258</v>
      </c>
      <c r="E754" s="1850" t="s">
        <v>3259</v>
      </c>
      <c r="F754" s="1850" t="s">
        <v>2254</v>
      </c>
      <c r="G754" s="1850" t="s">
        <v>3260</v>
      </c>
      <c r="H754" s="1850" t="s">
        <v>3261</v>
      </c>
      <c r="I754" s="1850" t="s">
        <v>897</v>
      </c>
    </row>
    <row customHeight="1" ht="11.25">
      <c r="A755" s="1850" t="s">
        <v>2250</v>
      </c>
      <c r="B755" s="1850" t="s">
        <v>16</v>
      </c>
      <c r="C755" s="1850" t="s">
        <v>3262</v>
      </c>
      <c r="D755" s="1850" t="s">
        <v>3263</v>
      </c>
      <c r="E755" s="1850" t="s">
        <v>3264</v>
      </c>
      <c r="F755" s="1850" t="s">
        <v>2307</v>
      </c>
      <c r="G755" s="1850" t="s">
        <v>3265</v>
      </c>
      <c r="H755" s="1850" t="s">
        <v>28</v>
      </c>
      <c r="I755" s="1850" t="s">
        <v>897</v>
      </c>
    </row>
    <row customHeight="1" ht="11.25">
      <c r="A756" s="1850" t="s">
        <v>2250</v>
      </c>
      <c r="B756" s="1850" t="s">
        <v>16</v>
      </c>
      <c r="C756" s="1850" t="s">
        <v>3266</v>
      </c>
      <c r="D756" s="1850" t="s">
        <v>3267</v>
      </c>
      <c r="E756" s="1850" t="s">
        <v>3268</v>
      </c>
      <c r="F756" s="1850" t="s">
        <v>2254</v>
      </c>
      <c r="G756" s="1850" t="s">
        <v>2273</v>
      </c>
      <c r="H756" s="1850" t="s">
        <v>28</v>
      </c>
      <c r="I756" s="1850" t="s">
        <v>897</v>
      </c>
    </row>
    <row customHeight="1" ht="11.25">
      <c r="A757" s="1850" t="s">
        <v>2250</v>
      </c>
      <c r="B757" s="1850" t="s">
        <v>16</v>
      </c>
      <c r="C757" s="1850" t="s">
        <v>3276</v>
      </c>
      <c r="D757" s="1850" t="s">
        <v>3277</v>
      </c>
      <c r="E757" s="1850" t="s">
        <v>3278</v>
      </c>
      <c r="F757" s="1850" t="s">
        <v>2281</v>
      </c>
      <c r="G757" s="1850" t="s">
        <v>28</v>
      </c>
      <c r="H757" s="1850" t="s">
        <v>28</v>
      </c>
      <c r="I757" s="1850" t="s">
        <v>897</v>
      </c>
    </row>
    <row customHeight="1" ht="11.25">
      <c r="A758" s="1850" t="s">
        <v>2250</v>
      </c>
      <c r="B758" s="1850" t="s">
        <v>16</v>
      </c>
      <c r="C758" s="1850" t="s">
        <v>3287</v>
      </c>
      <c r="D758" s="1850" t="s">
        <v>3288</v>
      </c>
      <c r="E758" s="1850" t="s">
        <v>3289</v>
      </c>
      <c r="F758" s="1850" t="s">
        <v>2254</v>
      </c>
      <c r="G758" s="1850" t="s">
        <v>3290</v>
      </c>
      <c r="H758" s="1850" t="s">
        <v>28</v>
      </c>
      <c r="I758" s="1850" t="s">
        <v>897</v>
      </c>
    </row>
    <row customHeight="1" ht="11.25">
      <c r="A759" s="1850" t="s">
        <v>2250</v>
      </c>
      <c r="B759" s="1850" t="s">
        <v>16</v>
      </c>
      <c r="C759" s="1850" t="s">
        <v>3291</v>
      </c>
      <c r="D759" s="1850" t="s">
        <v>3292</v>
      </c>
      <c r="E759" s="1850" t="s">
        <v>3293</v>
      </c>
      <c r="F759" s="1850" t="s">
        <v>2376</v>
      </c>
      <c r="G759" s="1850" t="s">
        <v>3294</v>
      </c>
      <c r="H759" s="1850" t="s">
        <v>28</v>
      </c>
      <c r="I759" s="1850" t="s">
        <v>897</v>
      </c>
    </row>
    <row customHeight="1" ht="11.25">
      <c r="A760" s="1850" t="s">
        <v>2250</v>
      </c>
      <c r="B760" s="1850" t="s">
        <v>16</v>
      </c>
      <c r="C760" s="1850" t="s">
        <v>3303</v>
      </c>
      <c r="D760" s="1850" t="s">
        <v>3304</v>
      </c>
      <c r="E760" s="1850" t="s">
        <v>3305</v>
      </c>
      <c r="F760" s="1850" t="s">
        <v>2371</v>
      </c>
      <c r="G760" s="1850" t="s">
        <v>3306</v>
      </c>
      <c r="H760" s="1850" t="s">
        <v>28</v>
      </c>
      <c r="I760" s="1850" t="s">
        <v>897</v>
      </c>
    </row>
    <row customHeight="1" ht="11.25">
      <c r="A761" s="1850" t="s">
        <v>2250</v>
      </c>
      <c r="B761" s="1850" t="s">
        <v>16</v>
      </c>
      <c r="C761" s="1850" t="s">
        <v>3311</v>
      </c>
      <c r="D761" s="1850" t="s">
        <v>3312</v>
      </c>
      <c r="E761" s="1850" t="s">
        <v>3313</v>
      </c>
      <c r="F761" s="1850" t="s">
        <v>2307</v>
      </c>
      <c r="G761" s="1850" t="s">
        <v>28</v>
      </c>
      <c r="H761" s="1850" t="s">
        <v>28</v>
      </c>
      <c r="I761" s="1850" t="s">
        <v>897</v>
      </c>
    </row>
    <row customHeight="1" ht="11.25">
      <c r="A762" s="1850" t="s">
        <v>2250</v>
      </c>
      <c r="B762" s="1850" t="s">
        <v>16</v>
      </c>
      <c r="C762" s="1850" t="s">
        <v>3314</v>
      </c>
      <c r="D762" s="1850" t="s">
        <v>3315</v>
      </c>
      <c r="E762" s="1850" t="s">
        <v>3316</v>
      </c>
      <c r="F762" s="1850" t="s">
        <v>2307</v>
      </c>
      <c r="G762" s="1850" t="s">
        <v>28</v>
      </c>
      <c r="H762" s="1850" t="s">
        <v>28</v>
      </c>
      <c r="I762" s="1850" t="s">
        <v>897</v>
      </c>
    </row>
    <row customHeight="1" ht="11.25">
      <c r="A763" s="1850" t="s">
        <v>2250</v>
      </c>
      <c r="B763" s="1850" t="s">
        <v>16</v>
      </c>
      <c r="C763" s="1850" t="s">
        <v>3321</v>
      </c>
      <c r="D763" s="1850" t="s">
        <v>3322</v>
      </c>
      <c r="E763" s="1850" t="s">
        <v>3323</v>
      </c>
      <c r="F763" s="1850" t="s">
        <v>2307</v>
      </c>
      <c r="G763" s="1850" t="s">
        <v>28</v>
      </c>
      <c r="H763" s="1850" t="s">
        <v>28</v>
      </c>
      <c r="I763" s="1850" t="s">
        <v>897</v>
      </c>
    </row>
    <row customHeight="1" ht="11.25">
      <c r="A764" s="1850" t="s">
        <v>2250</v>
      </c>
      <c r="B764" s="1850" t="s">
        <v>16</v>
      </c>
      <c r="C764" s="1850" t="s">
        <v>3324</v>
      </c>
      <c r="D764" s="1850" t="s">
        <v>3325</v>
      </c>
      <c r="E764" s="1850" t="s">
        <v>3326</v>
      </c>
      <c r="F764" s="1850" t="s">
        <v>3327</v>
      </c>
      <c r="G764" s="1850" t="s">
        <v>28</v>
      </c>
      <c r="H764" s="1850" t="s">
        <v>28</v>
      </c>
      <c r="I764" s="1850" t="s">
        <v>897</v>
      </c>
    </row>
    <row customHeight="1" ht="11.25">
      <c r="A765" s="1850" t="s">
        <v>2250</v>
      </c>
      <c r="B765" s="1850" t="s">
        <v>16</v>
      </c>
      <c r="C765" s="1850" t="s">
        <v>3344</v>
      </c>
      <c r="D765" s="1850" t="s">
        <v>3345</v>
      </c>
      <c r="E765" s="1850" t="s">
        <v>3346</v>
      </c>
      <c r="F765" s="1850" t="s">
        <v>3347</v>
      </c>
      <c r="G765" s="1850" t="s">
        <v>28</v>
      </c>
      <c r="H765" s="1850" t="s">
        <v>28</v>
      </c>
      <c r="I765" s="1850" t="s">
        <v>897</v>
      </c>
    </row>
    <row customHeight="1" ht="11.25">
      <c r="A766" s="1850" t="s">
        <v>2250</v>
      </c>
      <c r="B766" s="1850" t="s">
        <v>16</v>
      </c>
      <c r="C766" s="1850" t="s">
        <v>3348</v>
      </c>
      <c r="D766" s="1850" t="s">
        <v>3349</v>
      </c>
      <c r="E766" s="1850" t="s">
        <v>3350</v>
      </c>
      <c r="F766" s="1850" t="s">
        <v>2353</v>
      </c>
      <c r="G766" s="1850" t="s">
        <v>28</v>
      </c>
      <c r="H766" s="1850" t="s">
        <v>28</v>
      </c>
      <c r="I766" s="1850" t="s">
        <v>897</v>
      </c>
    </row>
    <row customHeight="1" ht="11.25">
      <c r="A767" s="1850" t="s">
        <v>2250</v>
      </c>
      <c r="B767" s="1850" t="s">
        <v>16</v>
      </c>
      <c r="C767" s="1850" t="s">
        <v>3351</v>
      </c>
      <c r="D767" s="1850" t="s">
        <v>3352</v>
      </c>
      <c r="E767" s="1850" t="s">
        <v>3353</v>
      </c>
      <c r="F767" s="1850" t="s">
        <v>2598</v>
      </c>
      <c r="G767" s="1850" t="s">
        <v>28</v>
      </c>
      <c r="H767" s="1850" t="s">
        <v>28</v>
      </c>
      <c r="I767" s="1850" t="s">
        <v>897</v>
      </c>
    </row>
    <row customHeight="1" ht="11.25">
      <c r="A768" s="1850" t="s">
        <v>2250</v>
      </c>
      <c r="B768" s="1850" t="s">
        <v>16</v>
      </c>
      <c r="C768" s="1850" t="s">
        <v>3360</v>
      </c>
      <c r="D768" s="1850" t="s">
        <v>3361</v>
      </c>
      <c r="E768" s="1850" t="s">
        <v>3362</v>
      </c>
      <c r="F768" s="1850" t="s">
        <v>3220</v>
      </c>
      <c r="G768" s="1850" t="s">
        <v>28</v>
      </c>
      <c r="H768" s="1850" t="s">
        <v>28</v>
      </c>
      <c r="I768" s="1850" t="s">
        <v>897</v>
      </c>
    </row>
    <row customHeight="1" ht="11.25">
      <c r="A769" s="1850" t="s">
        <v>2250</v>
      </c>
      <c r="B769" s="1850" t="s">
        <v>16</v>
      </c>
      <c r="C769" s="1850" t="s">
        <v>3363</v>
      </c>
      <c r="D769" s="1850" t="s">
        <v>3364</v>
      </c>
      <c r="E769" s="1850" t="s">
        <v>3365</v>
      </c>
      <c r="F769" s="1850" t="s">
        <v>2344</v>
      </c>
      <c r="G769" s="1850" t="s">
        <v>28</v>
      </c>
      <c r="H769" s="1850" t="s">
        <v>3366</v>
      </c>
      <c r="I769" s="1850" t="s">
        <v>897</v>
      </c>
    </row>
    <row customHeight="1" ht="11.25">
      <c r="A770" s="1850" t="s">
        <v>2250</v>
      </c>
      <c r="B770" s="1850" t="s">
        <v>16</v>
      </c>
      <c r="C770" s="1850" t="s">
        <v>3367</v>
      </c>
      <c r="D770" s="1850" t="s">
        <v>3368</v>
      </c>
      <c r="E770" s="1850" t="s">
        <v>3369</v>
      </c>
      <c r="F770" s="1850" t="s">
        <v>2307</v>
      </c>
      <c r="G770" s="1850" t="s">
        <v>28</v>
      </c>
      <c r="H770" s="1850" t="s">
        <v>28</v>
      </c>
      <c r="I770" s="1850" t="s">
        <v>897</v>
      </c>
    </row>
    <row customHeight="1" ht="11.25">
      <c r="A771" s="1850" t="s">
        <v>2250</v>
      </c>
      <c r="B771" s="1850" t="s">
        <v>16</v>
      </c>
      <c r="C771" s="1850" t="s">
        <v>3379</v>
      </c>
      <c r="D771" s="1850" t="s">
        <v>3380</v>
      </c>
      <c r="E771" s="1850" t="s">
        <v>3381</v>
      </c>
      <c r="F771" s="1850" t="s">
        <v>2254</v>
      </c>
      <c r="G771" s="1850" t="s">
        <v>28</v>
      </c>
      <c r="H771" s="1850" t="s">
        <v>28</v>
      </c>
      <c r="I771" s="1850" t="s">
        <v>897</v>
      </c>
    </row>
    <row customHeight="1" ht="11.25">
      <c r="A772" s="1850" t="s">
        <v>2250</v>
      </c>
      <c r="B772" s="1850" t="s">
        <v>16</v>
      </c>
      <c r="C772" s="1850" t="s">
        <v>3385</v>
      </c>
      <c r="D772" s="1850" t="s">
        <v>3386</v>
      </c>
      <c r="E772" s="1850" t="s">
        <v>3387</v>
      </c>
      <c r="F772" s="1850" t="s">
        <v>2344</v>
      </c>
      <c r="G772" s="1850" t="s">
        <v>28</v>
      </c>
      <c r="H772" s="1850" t="s">
        <v>28</v>
      </c>
      <c r="I772" s="1850" t="s">
        <v>897</v>
      </c>
    </row>
    <row customHeight="1" ht="11.25">
      <c r="A773" s="1850" t="s">
        <v>2250</v>
      </c>
      <c r="B773" s="1850" t="s">
        <v>16</v>
      </c>
      <c r="C773" s="1850" t="s">
        <v>3388</v>
      </c>
      <c r="D773" s="1850" t="s">
        <v>3389</v>
      </c>
      <c r="E773" s="1850" t="s">
        <v>3390</v>
      </c>
      <c r="F773" s="1850" t="s">
        <v>2254</v>
      </c>
      <c r="G773" s="1850" t="s">
        <v>28</v>
      </c>
      <c r="H773" s="1850" t="s">
        <v>28</v>
      </c>
      <c r="I773" s="1850" t="s">
        <v>897</v>
      </c>
    </row>
    <row customHeight="1" ht="11.25">
      <c r="A774" s="1850" t="s">
        <v>2250</v>
      </c>
      <c r="B774" s="1850" t="s">
        <v>16</v>
      </c>
      <c r="C774" s="1850" t="s">
        <v>3406</v>
      </c>
      <c r="D774" s="1850" t="s">
        <v>3407</v>
      </c>
      <c r="E774" s="1850" t="s">
        <v>3408</v>
      </c>
      <c r="F774" s="1850" t="s">
        <v>2349</v>
      </c>
      <c r="G774" s="1850" t="s">
        <v>28</v>
      </c>
      <c r="H774" s="1850" t="s">
        <v>28</v>
      </c>
      <c r="I774" s="1850" t="s">
        <v>897</v>
      </c>
    </row>
    <row customHeight="1" ht="11.25">
      <c r="A775" s="1850" t="s">
        <v>2250</v>
      </c>
      <c r="B775" s="1850" t="s">
        <v>16</v>
      </c>
      <c r="C775" s="1850" t="s">
        <v>3412</v>
      </c>
      <c r="D775" s="1850" t="s">
        <v>3413</v>
      </c>
      <c r="E775" s="1850" t="s">
        <v>3414</v>
      </c>
      <c r="F775" s="1850" t="s">
        <v>2353</v>
      </c>
      <c r="G775" s="1850" t="s">
        <v>28</v>
      </c>
      <c r="H775" s="1850" t="s">
        <v>28</v>
      </c>
      <c r="I775" s="1850" t="s">
        <v>897</v>
      </c>
    </row>
    <row customHeight="1" ht="11.25">
      <c r="A776" s="1850" t="s">
        <v>2250</v>
      </c>
      <c r="B776" s="1850" t="s">
        <v>16</v>
      </c>
      <c r="C776" s="1850" t="s">
        <v>3422</v>
      </c>
      <c r="D776" s="1850" t="s">
        <v>3423</v>
      </c>
      <c r="E776" s="1850" t="s">
        <v>3424</v>
      </c>
      <c r="F776" s="1850" t="s">
        <v>3425</v>
      </c>
      <c r="G776" s="1850" t="s">
        <v>28</v>
      </c>
      <c r="H776" s="1850" t="s">
        <v>28</v>
      </c>
      <c r="I776" s="1850" t="s">
        <v>897</v>
      </c>
    </row>
    <row customHeight="1" ht="11.25">
      <c r="A777" s="1850" t="s">
        <v>2250</v>
      </c>
      <c r="B777" s="1850" t="s">
        <v>16</v>
      </c>
      <c r="C777" s="1850" t="s">
        <v>3433</v>
      </c>
      <c r="D777" s="1850" t="s">
        <v>3434</v>
      </c>
      <c r="E777" s="1850" t="s">
        <v>3435</v>
      </c>
      <c r="F777" s="1850" t="s">
        <v>2357</v>
      </c>
      <c r="G777" s="1850" t="s">
        <v>28</v>
      </c>
      <c r="H777" s="1850" t="s">
        <v>28</v>
      </c>
      <c r="I777" s="1850" t="s">
        <v>897</v>
      </c>
    </row>
    <row customHeight="1" ht="11.25">
      <c r="A778" s="1850" t="s">
        <v>2250</v>
      </c>
      <c r="B778" s="1850" t="s">
        <v>16</v>
      </c>
      <c r="C778" s="1850" t="s">
        <v>3439</v>
      </c>
      <c r="D778" s="1850" t="s">
        <v>3440</v>
      </c>
      <c r="E778" s="1850" t="s">
        <v>3441</v>
      </c>
      <c r="F778" s="1850" t="s">
        <v>2272</v>
      </c>
      <c r="G778" s="1850" t="s">
        <v>28</v>
      </c>
      <c r="H778" s="1850" t="s">
        <v>28</v>
      </c>
      <c r="I778" s="1850" t="s">
        <v>897</v>
      </c>
    </row>
    <row customHeight="1" ht="11.25">
      <c r="A779" s="1850" t="s">
        <v>2250</v>
      </c>
      <c r="B779" s="1850" t="s">
        <v>16</v>
      </c>
      <c r="C779" s="1850" t="s">
        <v>3454</v>
      </c>
      <c r="D779" s="1850" t="s">
        <v>3455</v>
      </c>
      <c r="E779" s="1850" t="s">
        <v>3456</v>
      </c>
      <c r="F779" s="1850" t="s">
        <v>2254</v>
      </c>
      <c r="G779" s="1850" t="s">
        <v>28</v>
      </c>
      <c r="H779" s="1850" t="s">
        <v>28</v>
      </c>
      <c r="I779" s="1850" t="s">
        <v>897</v>
      </c>
    </row>
    <row customHeight="1" ht="11.25">
      <c r="A780" s="1850" t="s">
        <v>2250</v>
      </c>
      <c r="B780" s="1850" t="s">
        <v>16</v>
      </c>
      <c r="C780" s="1850" t="s">
        <v>3460</v>
      </c>
      <c r="D780" s="1850" t="s">
        <v>3461</v>
      </c>
      <c r="E780" s="1850" t="s">
        <v>3462</v>
      </c>
      <c r="F780" s="1850" t="s">
        <v>2272</v>
      </c>
      <c r="G780" s="1850" t="s">
        <v>28</v>
      </c>
      <c r="H780" s="1850" t="s">
        <v>28</v>
      </c>
      <c r="I780" s="1850" t="s">
        <v>897</v>
      </c>
    </row>
    <row customHeight="1" ht="11.25">
      <c r="A781" s="1850" t="s">
        <v>2250</v>
      </c>
      <c r="B781" s="1850" t="s">
        <v>16</v>
      </c>
      <c r="C781" s="1850" t="s">
        <v>3476</v>
      </c>
      <c r="D781" s="1850" t="s">
        <v>3477</v>
      </c>
      <c r="E781" s="1850" t="s">
        <v>3478</v>
      </c>
      <c r="F781" s="1850" t="s">
        <v>2590</v>
      </c>
      <c r="G781" s="1850" t="s">
        <v>28</v>
      </c>
      <c r="H781" s="1850" t="s">
        <v>28</v>
      </c>
      <c r="I781" s="1850" t="s">
        <v>897</v>
      </c>
    </row>
    <row customHeight="1" ht="11.25">
      <c r="A782" s="1850" t="s">
        <v>2250</v>
      </c>
      <c r="B782" s="1850" t="s">
        <v>16</v>
      </c>
      <c r="C782" s="1850" t="s">
        <v>3489</v>
      </c>
      <c r="D782" s="1850" t="s">
        <v>3490</v>
      </c>
      <c r="E782" s="1850" t="s">
        <v>3491</v>
      </c>
      <c r="F782" s="1850" t="s">
        <v>2340</v>
      </c>
      <c r="G782" s="1850" t="s">
        <v>28</v>
      </c>
      <c r="H782" s="1850" t="s">
        <v>28</v>
      </c>
      <c r="I782" s="1850" t="s">
        <v>897</v>
      </c>
    </row>
    <row customHeight="1" ht="11.25">
      <c r="A783" s="1850" t="s">
        <v>2250</v>
      </c>
      <c r="B783" s="1850" t="s">
        <v>16</v>
      </c>
      <c r="C783" s="1850" t="s">
        <v>4406</v>
      </c>
      <c r="D783" s="1850" t="s">
        <v>4407</v>
      </c>
      <c r="E783" s="1850" t="s">
        <v>3497</v>
      </c>
      <c r="F783" s="1850" t="s">
        <v>2357</v>
      </c>
      <c r="G783" s="1850" t="s">
        <v>28</v>
      </c>
      <c r="H783" s="1850" t="s">
        <v>28</v>
      </c>
      <c r="I783" s="1850" t="s">
        <v>897</v>
      </c>
    </row>
    <row customHeight="1" ht="11.25">
      <c r="A784" s="1850" t="s">
        <v>2250</v>
      </c>
      <c r="B784" s="1850" t="s">
        <v>16</v>
      </c>
      <c r="C784" s="1850" t="s">
        <v>3501</v>
      </c>
      <c r="D784" s="1850" t="s">
        <v>3502</v>
      </c>
      <c r="E784" s="1850" t="s">
        <v>3503</v>
      </c>
      <c r="F784" s="1850" t="s">
        <v>2307</v>
      </c>
      <c r="G784" s="1850" t="s">
        <v>28</v>
      </c>
      <c r="H784" s="1850" t="s">
        <v>28</v>
      </c>
      <c r="I784" s="1850" t="s">
        <v>897</v>
      </c>
    </row>
    <row customHeight="1" ht="11.25">
      <c r="A785" s="1850" t="s">
        <v>2250</v>
      </c>
      <c r="B785" s="1850" t="s">
        <v>16</v>
      </c>
      <c r="C785" s="1850" t="s">
        <v>3532</v>
      </c>
      <c r="D785" s="1850" t="s">
        <v>3533</v>
      </c>
      <c r="E785" s="1850" t="s">
        <v>3534</v>
      </c>
      <c r="F785" s="1850" t="s">
        <v>3535</v>
      </c>
      <c r="G785" s="1850" t="s">
        <v>28</v>
      </c>
      <c r="H785" s="1850" t="s">
        <v>28</v>
      </c>
      <c r="I785" s="1850" t="s">
        <v>897</v>
      </c>
    </row>
    <row customHeight="1" ht="11.25">
      <c r="A786" s="1850" t="s">
        <v>2250</v>
      </c>
      <c r="B786" s="1850" t="s">
        <v>16</v>
      </c>
      <c r="C786" s="1850" t="s">
        <v>3550</v>
      </c>
      <c r="D786" s="1850" t="s">
        <v>3551</v>
      </c>
      <c r="E786" s="1850" t="s">
        <v>3552</v>
      </c>
      <c r="F786" s="1850" t="s">
        <v>2254</v>
      </c>
      <c r="G786" s="1850" t="s">
        <v>28</v>
      </c>
      <c r="H786" s="1850" t="s">
        <v>28</v>
      </c>
      <c r="I786" s="1850" t="s">
        <v>897</v>
      </c>
    </row>
    <row customHeight="1" ht="11.25">
      <c r="A787" s="1850" t="s">
        <v>2250</v>
      </c>
      <c r="B787" s="1850" t="s">
        <v>16</v>
      </c>
      <c r="C787" s="1850" t="s">
        <v>3556</v>
      </c>
      <c r="D787" s="1850" t="s">
        <v>3557</v>
      </c>
      <c r="E787" s="1850" t="s">
        <v>3558</v>
      </c>
      <c r="F787" s="1850" t="s">
        <v>2254</v>
      </c>
      <c r="G787" s="1850" t="s">
        <v>28</v>
      </c>
      <c r="H787" s="1850" t="s">
        <v>28</v>
      </c>
      <c r="I787" s="1850" t="s">
        <v>897</v>
      </c>
    </row>
    <row customHeight="1" ht="11.25">
      <c r="A788" s="1850" t="s">
        <v>2250</v>
      </c>
      <c r="B788" s="1850" t="s">
        <v>16</v>
      </c>
      <c r="C788" s="1850" t="s">
        <v>3559</v>
      </c>
      <c r="D788" s="1850" t="s">
        <v>3560</v>
      </c>
      <c r="E788" s="1850" t="s">
        <v>3561</v>
      </c>
      <c r="F788" s="1850" t="s">
        <v>2340</v>
      </c>
      <c r="G788" s="1850" t="s">
        <v>28</v>
      </c>
      <c r="H788" s="1850" t="s">
        <v>28</v>
      </c>
      <c r="I788" s="1850" t="s">
        <v>897</v>
      </c>
    </row>
    <row customHeight="1" ht="11.25">
      <c r="A789" s="1850" t="s">
        <v>2250</v>
      </c>
      <c r="B789" s="1850" t="s">
        <v>16</v>
      </c>
      <c r="C789" s="1850" t="s">
        <v>3562</v>
      </c>
      <c r="D789" s="1850" t="s">
        <v>3563</v>
      </c>
      <c r="E789" s="1850" t="s">
        <v>3564</v>
      </c>
      <c r="F789" s="1850" t="s">
        <v>2272</v>
      </c>
      <c r="G789" s="1850" t="s">
        <v>28</v>
      </c>
      <c r="H789" s="1850" t="s">
        <v>28</v>
      </c>
      <c r="I789" s="1850" t="s">
        <v>897</v>
      </c>
    </row>
    <row customHeight="1" ht="11.25">
      <c r="A790" s="1850" t="s">
        <v>2250</v>
      </c>
      <c r="B790" s="1850" t="s">
        <v>16</v>
      </c>
      <c r="C790" s="1850" t="s">
        <v>3568</v>
      </c>
      <c r="D790" s="1850" t="s">
        <v>3569</v>
      </c>
      <c r="E790" s="1850" t="s">
        <v>3408</v>
      </c>
      <c r="F790" s="1850" t="s">
        <v>2353</v>
      </c>
      <c r="G790" s="1850" t="s">
        <v>28</v>
      </c>
      <c r="H790" s="1850" t="s">
        <v>28</v>
      </c>
      <c r="I790" s="1850" t="s">
        <v>897</v>
      </c>
    </row>
    <row customHeight="1" ht="11.25">
      <c r="A791" s="1850" t="s">
        <v>2250</v>
      </c>
      <c r="B791" s="1850" t="s">
        <v>16</v>
      </c>
      <c r="C791" s="1850" t="s">
        <v>3582</v>
      </c>
      <c r="D791" s="1850" t="s">
        <v>3583</v>
      </c>
      <c r="E791" s="1850" t="s">
        <v>3584</v>
      </c>
      <c r="F791" s="1850" t="s">
        <v>2315</v>
      </c>
      <c r="G791" s="1850" t="s">
        <v>28</v>
      </c>
      <c r="H791" s="1850" t="s">
        <v>28</v>
      </c>
      <c r="I791" s="1850" t="s">
        <v>897</v>
      </c>
    </row>
    <row customHeight="1" ht="11.25">
      <c r="A792" s="1850" t="s">
        <v>2250</v>
      </c>
      <c r="B792" s="1850" t="s">
        <v>16</v>
      </c>
      <c r="C792" s="1850" t="s">
        <v>3600</v>
      </c>
      <c r="D792" s="1850" t="s">
        <v>3601</v>
      </c>
      <c r="E792" s="1850" t="s">
        <v>3602</v>
      </c>
      <c r="F792" s="1850" t="s">
        <v>2315</v>
      </c>
      <c r="G792" s="1850" t="s">
        <v>28</v>
      </c>
      <c r="H792" s="1850" t="s">
        <v>28</v>
      </c>
      <c r="I792" s="1850" t="s">
        <v>897</v>
      </c>
    </row>
    <row customHeight="1" ht="11.25">
      <c r="A793" s="1850" t="s">
        <v>2250</v>
      </c>
      <c r="B793" s="1850" t="s">
        <v>16</v>
      </c>
      <c r="C793" s="1850" t="s">
        <v>3609</v>
      </c>
      <c r="D793" s="1850" t="s">
        <v>3610</v>
      </c>
      <c r="E793" s="1850" t="s">
        <v>3611</v>
      </c>
      <c r="F793" s="1850" t="s">
        <v>3220</v>
      </c>
      <c r="G793" s="1850" t="s">
        <v>28</v>
      </c>
      <c r="H793" s="1850" t="s">
        <v>28</v>
      </c>
      <c r="I793" s="1850" t="s">
        <v>897</v>
      </c>
    </row>
    <row customHeight="1" ht="11.25">
      <c r="A794" s="1850" t="s">
        <v>2250</v>
      </c>
      <c r="B794" s="1850" t="s">
        <v>16</v>
      </c>
      <c r="C794" s="1850" t="s">
        <v>3615</v>
      </c>
      <c r="D794" s="1850" t="s">
        <v>3616</v>
      </c>
      <c r="E794" s="1850" t="s">
        <v>2262</v>
      </c>
      <c r="F794" s="1850" t="s">
        <v>2481</v>
      </c>
      <c r="G794" s="1850" t="s">
        <v>28</v>
      </c>
      <c r="H794" s="1850" t="s">
        <v>28</v>
      </c>
      <c r="I794" s="1850" t="s">
        <v>897</v>
      </c>
    </row>
    <row customHeight="1" ht="11.25">
      <c r="A795" s="1850" t="s">
        <v>2250</v>
      </c>
      <c r="B795" s="1850" t="s">
        <v>16</v>
      </c>
      <c r="C795" s="1850" t="s">
        <v>3617</v>
      </c>
      <c r="D795" s="1850" t="s">
        <v>3618</v>
      </c>
      <c r="E795" s="1850" t="s">
        <v>2321</v>
      </c>
      <c r="F795" s="1850" t="s">
        <v>3619</v>
      </c>
      <c r="G795" s="1850" t="s">
        <v>2326</v>
      </c>
      <c r="H795" s="1850" t="s">
        <v>28</v>
      </c>
      <c r="I795" s="1850" t="s">
        <v>897</v>
      </c>
    </row>
    <row customHeight="1" ht="11.25">
      <c r="A796" s="1850" t="s">
        <v>2250</v>
      </c>
      <c r="B796" s="1850" t="s">
        <v>16</v>
      </c>
      <c r="C796" s="1850" t="s">
        <v>3653</v>
      </c>
      <c r="D796" s="1850" t="s">
        <v>3654</v>
      </c>
      <c r="E796" s="1850" t="s">
        <v>3655</v>
      </c>
      <c r="F796" s="1850" t="s">
        <v>2340</v>
      </c>
      <c r="G796" s="1850" t="s">
        <v>28</v>
      </c>
      <c r="H796" s="1850" t="s">
        <v>28</v>
      </c>
      <c r="I796" s="1850" t="s">
        <v>897</v>
      </c>
    </row>
    <row customHeight="1" ht="11.25">
      <c r="A797" s="1850" t="s">
        <v>2250</v>
      </c>
      <c r="B797" s="1850" t="s">
        <v>16</v>
      </c>
      <c r="C797" s="1850" t="s">
        <v>3680</v>
      </c>
      <c r="D797" s="1850" t="s">
        <v>3681</v>
      </c>
      <c r="E797" s="1850" t="s">
        <v>3682</v>
      </c>
      <c r="F797" s="1850" t="s">
        <v>2344</v>
      </c>
      <c r="G797" s="1850" t="s">
        <v>28</v>
      </c>
      <c r="H797" s="1850" t="s">
        <v>28</v>
      </c>
      <c r="I797" s="1850" t="s">
        <v>897</v>
      </c>
    </row>
    <row customHeight="1" ht="11.25">
      <c r="A798" s="1850" t="s">
        <v>2250</v>
      </c>
      <c r="B798" s="1850" t="s">
        <v>16</v>
      </c>
      <c r="C798" s="1850" t="s">
        <v>3683</v>
      </c>
      <c r="D798" s="1850" t="s">
        <v>3684</v>
      </c>
      <c r="E798" s="1850" t="s">
        <v>3685</v>
      </c>
      <c r="F798" s="1850" t="s">
        <v>2340</v>
      </c>
      <c r="G798" s="1850" t="s">
        <v>28</v>
      </c>
      <c r="H798" s="1850" t="s">
        <v>28</v>
      </c>
      <c r="I798" s="1850" t="s">
        <v>897</v>
      </c>
    </row>
    <row customHeight="1" ht="11.25">
      <c r="A799" s="1850" t="s">
        <v>2250</v>
      </c>
      <c r="B799" s="1850" t="s">
        <v>16</v>
      </c>
      <c r="C799" s="1850" t="s">
        <v>3690</v>
      </c>
      <c r="D799" s="1850" t="s">
        <v>3691</v>
      </c>
      <c r="E799" s="1850" t="s">
        <v>3692</v>
      </c>
      <c r="F799" s="1850" t="s">
        <v>3693</v>
      </c>
      <c r="G799" s="1850" t="s">
        <v>28</v>
      </c>
      <c r="H799" s="1850" t="s">
        <v>28</v>
      </c>
      <c r="I799" s="1850" t="s">
        <v>897</v>
      </c>
    </row>
    <row customHeight="1" ht="11.25">
      <c r="A800" s="1850" t="s">
        <v>2250</v>
      </c>
      <c r="B800" s="1850" t="s">
        <v>16</v>
      </c>
      <c r="C800" s="1850" t="s">
        <v>3705</v>
      </c>
      <c r="D800" s="1850" t="s">
        <v>3706</v>
      </c>
      <c r="E800" s="1850" t="s">
        <v>3692</v>
      </c>
      <c r="F800" s="1850" t="s">
        <v>3707</v>
      </c>
      <c r="G800" s="1850" t="s">
        <v>28</v>
      </c>
      <c r="H800" s="1850" t="s">
        <v>28</v>
      </c>
      <c r="I800" s="1850" t="s">
        <v>897</v>
      </c>
    </row>
    <row customHeight="1" ht="11.25">
      <c r="A801" s="1850" t="s">
        <v>2250</v>
      </c>
      <c r="B801" s="1850" t="s">
        <v>16</v>
      </c>
      <c r="C801" s="1850" t="s">
        <v>3727</v>
      </c>
      <c r="D801" s="1850" t="s">
        <v>3728</v>
      </c>
      <c r="E801" s="1850" t="s">
        <v>3725</v>
      </c>
      <c r="F801" s="1850" t="s">
        <v>3729</v>
      </c>
      <c r="G801" s="1850" t="s">
        <v>3726</v>
      </c>
      <c r="H801" s="1850" t="s">
        <v>28</v>
      </c>
      <c r="I801" s="1850" t="s">
        <v>897</v>
      </c>
    </row>
    <row customHeight="1" ht="11.25">
      <c r="A802" s="1850" t="s">
        <v>2250</v>
      </c>
      <c r="B802" s="1850" t="s">
        <v>16</v>
      </c>
      <c r="C802" s="1850" t="s">
        <v>3740</v>
      </c>
      <c r="D802" s="1850" t="s">
        <v>3741</v>
      </c>
      <c r="E802" s="1850" t="s">
        <v>3742</v>
      </c>
      <c r="F802" s="1850" t="s">
        <v>3743</v>
      </c>
      <c r="G802" s="1850" t="s">
        <v>28</v>
      </c>
      <c r="H802" s="1850" t="s">
        <v>28</v>
      </c>
      <c r="I802" s="1850" t="s">
        <v>897</v>
      </c>
    </row>
    <row customHeight="1" ht="11.25">
      <c r="A803" s="1850" t="s">
        <v>2250</v>
      </c>
      <c r="B803" s="1850" t="s">
        <v>16</v>
      </c>
      <c r="C803" s="1850" t="s">
        <v>3762</v>
      </c>
      <c r="D803" s="1850" t="s">
        <v>3763</v>
      </c>
      <c r="E803" s="1850" t="s">
        <v>3764</v>
      </c>
      <c r="F803" s="1850" t="s">
        <v>2384</v>
      </c>
      <c r="G803" s="1850" t="s">
        <v>28</v>
      </c>
      <c r="H803" s="1850" t="s">
        <v>28</v>
      </c>
      <c r="I803" s="1850" t="s">
        <v>897</v>
      </c>
    </row>
    <row customHeight="1" ht="11.25">
      <c r="A804" s="1850" t="s">
        <v>2250</v>
      </c>
      <c r="B804" s="1850" t="s">
        <v>16</v>
      </c>
      <c r="C804" s="1850" t="s">
        <v>3782</v>
      </c>
      <c r="D804" s="1850" t="s">
        <v>3783</v>
      </c>
      <c r="E804" s="1850" t="s">
        <v>3784</v>
      </c>
      <c r="F804" s="1850" t="s">
        <v>2254</v>
      </c>
      <c r="G804" s="1850" t="s">
        <v>28</v>
      </c>
      <c r="H804" s="1850" t="s">
        <v>28</v>
      </c>
      <c r="I804" s="1850" t="s">
        <v>897</v>
      </c>
    </row>
    <row customHeight="1" ht="11.25">
      <c r="A805" s="1850" t="s">
        <v>2250</v>
      </c>
      <c r="B805" s="1850" t="s">
        <v>16</v>
      </c>
      <c r="C805" s="1850" t="s">
        <v>3785</v>
      </c>
      <c r="D805" s="1850" t="s">
        <v>3786</v>
      </c>
      <c r="E805" s="1850" t="s">
        <v>3787</v>
      </c>
      <c r="F805" s="1850" t="s">
        <v>2357</v>
      </c>
      <c r="G805" s="1850" t="s">
        <v>3788</v>
      </c>
      <c r="H805" s="1850" t="s">
        <v>3789</v>
      </c>
      <c r="I805" s="1850" t="s">
        <v>897</v>
      </c>
    </row>
    <row customHeight="1" ht="11.25">
      <c r="A806" s="1850" t="s">
        <v>2250</v>
      </c>
      <c r="B806" s="1850" t="s">
        <v>16</v>
      </c>
      <c r="C806" s="1850" t="s">
        <v>3800</v>
      </c>
      <c r="D806" s="1850" t="s">
        <v>3801</v>
      </c>
      <c r="E806" s="1850" t="s">
        <v>3802</v>
      </c>
      <c r="F806" s="1850" t="s">
        <v>2340</v>
      </c>
      <c r="G806" s="1850" t="s">
        <v>28</v>
      </c>
      <c r="H806" s="1850" t="s">
        <v>28</v>
      </c>
      <c r="I806" s="1850" t="s">
        <v>897</v>
      </c>
    </row>
    <row customHeight="1" ht="11.25">
      <c r="A807" s="1850" t="s">
        <v>2250</v>
      </c>
      <c r="B807" s="1850" t="s">
        <v>16</v>
      </c>
      <c r="C807" s="1850" t="s">
        <v>3826</v>
      </c>
      <c r="D807" s="1850" t="s">
        <v>3827</v>
      </c>
      <c r="E807" s="1850" t="s">
        <v>3828</v>
      </c>
      <c r="F807" s="1850" t="s">
        <v>2344</v>
      </c>
      <c r="G807" s="1850" t="s">
        <v>3829</v>
      </c>
      <c r="H807" s="1850" t="s">
        <v>28</v>
      </c>
      <c r="I807" s="1850" t="s">
        <v>897</v>
      </c>
    </row>
    <row customHeight="1" ht="11.25">
      <c r="A808" s="1850" t="s">
        <v>2250</v>
      </c>
      <c r="B808" s="1850" t="s">
        <v>16</v>
      </c>
      <c r="C808" s="1850" t="s">
        <v>3838</v>
      </c>
      <c r="D808" s="1850" t="s">
        <v>3839</v>
      </c>
      <c r="E808" s="1850" t="s">
        <v>3840</v>
      </c>
      <c r="F808" s="1850" t="s">
        <v>2349</v>
      </c>
      <c r="G808" s="1850" t="s">
        <v>28</v>
      </c>
      <c r="H808" s="1850" t="s">
        <v>28</v>
      </c>
      <c r="I808" s="1850" t="s">
        <v>897</v>
      </c>
    </row>
    <row customHeight="1" ht="11.25">
      <c r="A809" s="1850" t="s">
        <v>2250</v>
      </c>
      <c r="B809" s="1850" t="s">
        <v>16</v>
      </c>
      <c r="C809" s="1850" t="s">
        <v>3872</v>
      </c>
      <c r="D809" s="1850" t="s">
        <v>3873</v>
      </c>
      <c r="E809" s="1850" t="s">
        <v>3874</v>
      </c>
      <c r="F809" s="1850" t="s">
        <v>2357</v>
      </c>
      <c r="G809" s="1850" t="s">
        <v>28</v>
      </c>
      <c r="H809" s="1850" t="s">
        <v>28</v>
      </c>
      <c r="I809" s="1850" t="s">
        <v>897</v>
      </c>
    </row>
    <row customHeight="1" ht="11.25">
      <c r="A810" s="1850" t="s">
        <v>2250</v>
      </c>
      <c r="B810" s="1850" t="s">
        <v>16</v>
      </c>
      <c r="C810" s="1850" t="s">
        <v>3875</v>
      </c>
      <c r="D810" s="1850" t="s">
        <v>3876</v>
      </c>
      <c r="E810" s="1850" t="s">
        <v>3877</v>
      </c>
      <c r="F810" s="1850" t="s">
        <v>2307</v>
      </c>
      <c r="G810" s="1850" t="s">
        <v>28</v>
      </c>
      <c r="H810" s="1850" t="s">
        <v>28</v>
      </c>
      <c r="I810" s="1850" t="s">
        <v>897</v>
      </c>
    </row>
    <row customHeight="1" ht="11.25">
      <c r="A811" s="1850" t="s">
        <v>2250</v>
      </c>
      <c r="B811" s="1850" t="s">
        <v>16</v>
      </c>
      <c r="C811" s="1850" t="s">
        <v>3878</v>
      </c>
      <c r="D811" s="1850" t="s">
        <v>3879</v>
      </c>
      <c r="E811" s="1850" t="s">
        <v>3880</v>
      </c>
      <c r="F811" s="1850" t="s">
        <v>2307</v>
      </c>
      <c r="G811" s="1850" t="s">
        <v>3881</v>
      </c>
      <c r="H811" s="1850" t="s">
        <v>28</v>
      </c>
      <c r="I811" s="1850" t="s">
        <v>897</v>
      </c>
    </row>
    <row customHeight="1" ht="11.25">
      <c r="A812" s="1850" t="s">
        <v>2250</v>
      </c>
      <c r="B812" s="1850" t="s">
        <v>16</v>
      </c>
      <c r="C812" s="1850" t="s">
        <v>3905</v>
      </c>
      <c r="D812" s="1850" t="s">
        <v>3906</v>
      </c>
      <c r="E812" s="1850" t="s">
        <v>3907</v>
      </c>
      <c r="F812" s="1850" t="s">
        <v>2344</v>
      </c>
      <c r="G812" s="1850" t="s">
        <v>28</v>
      </c>
      <c r="H812" s="1850" t="s">
        <v>28</v>
      </c>
      <c r="I812" s="1850" t="s">
        <v>897</v>
      </c>
    </row>
    <row customHeight="1" ht="11.25">
      <c r="A813" s="1850" t="s">
        <v>2250</v>
      </c>
      <c r="B813" s="1850" t="s">
        <v>16</v>
      </c>
      <c r="C813" s="1850" t="s">
        <v>3908</v>
      </c>
      <c r="D813" s="1850" t="s">
        <v>3909</v>
      </c>
      <c r="E813" s="1850" t="s">
        <v>3910</v>
      </c>
      <c r="F813" s="1850" t="s">
        <v>2268</v>
      </c>
      <c r="G813" s="1850" t="s">
        <v>3040</v>
      </c>
      <c r="H813" s="1850" t="s">
        <v>3911</v>
      </c>
      <c r="I813" s="1850" t="s">
        <v>897</v>
      </c>
    </row>
    <row customHeight="1" ht="11.25">
      <c r="A814" s="1850" t="s">
        <v>2250</v>
      </c>
      <c r="B814" s="1850" t="s">
        <v>16</v>
      </c>
      <c r="C814" s="1850" t="s">
        <v>3912</v>
      </c>
      <c r="D814" s="1850" t="s">
        <v>3913</v>
      </c>
      <c r="E814" s="1850" t="s">
        <v>3914</v>
      </c>
      <c r="F814" s="1850" t="s">
        <v>3220</v>
      </c>
      <c r="G814" s="1850" t="s">
        <v>3915</v>
      </c>
      <c r="H814" s="1850" t="s">
        <v>28</v>
      </c>
      <c r="I814" s="1850" t="s">
        <v>897</v>
      </c>
    </row>
    <row customHeight="1" ht="11.25">
      <c r="A815" s="1850" t="s">
        <v>2250</v>
      </c>
      <c r="B815" s="1850" t="s">
        <v>16</v>
      </c>
      <c r="C815" s="1850" t="s">
        <v>3931</v>
      </c>
      <c r="D815" s="1850" t="s">
        <v>3932</v>
      </c>
      <c r="E815" s="1850" t="s">
        <v>3933</v>
      </c>
      <c r="F815" s="1850" t="s">
        <v>2340</v>
      </c>
      <c r="G815" s="1850" t="s">
        <v>3934</v>
      </c>
      <c r="H815" s="1850" t="s">
        <v>28</v>
      </c>
      <c r="I815" s="1850" t="s">
        <v>897</v>
      </c>
    </row>
    <row customHeight="1" ht="11.25">
      <c r="A816" s="1850" t="s">
        <v>2250</v>
      </c>
      <c r="B816" s="1850" t="s">
        <v>16</v>
      </c>
      <c r="C816" s="1850" t="s">
        <v>3935</v>
      </c>
      <c r="D816" s="1850" t="s">
        <v>3936</v>
      </c>
      <c r="E816" s="1850" t="s">
        <v>3937</v>
      </c>
      <c r="F816" s="1850" t="s">
        <v>3938</v>
      </c>
      <c r="G816" s="1850" t="s">
        <v>28</v>
      </c>
      <c r="H816" s="1850" t="s">
        <v>28</v>
      </c>
      <c r="I816" s="1850" t="s">
        <v>897</v>
      </c>
    </row>
    <row customHeight="1" ht="11.25">
      <c r="A817" s="1850" t="s">
        <v>2250</v>
      </c>
      <c r="B817" s="1850" t="s">
        <v>16</v>
      </c>
      <c r="C817" s="1850" t="s">
        <v>3952</v>
      </c>
      <c r="D817" s="1850" t="s">
        <v>3953</v>
      </c>
      <c r="E817" s="1850" t="s">
        <v>3954</v>
      </c>
      <c r="F817" s="1850" t="s">
        <v>2307</v>
      </c>
      <c r="G817" s="1850" t="s">
        <v>3955</v>
      </c>
      <c r="H817" s="1850" t="s">
        <v>28</v>
      </c>
      <c r="I817" s="1850" t="s">
        <v>897</v>
      </c>
    </row>
    <row customHeight="1" ht="11.25">
      <c r="A818" s="1850" t="s">
        <v>2250</v>
      </c>
      <c r="B818" s="1850" t="s">
        <v>16</v>
      </c>
      <c r="C818" s="1850" t="s">
        <v>3956</v>
      </c>
      <c r="D818" s="1850" t="s">
        <v>3957</v>
      </c>
      <c r="E818" s="1850" t="s">
        <v>3958</v>
      </c>
      <c r="F818" s="1850" t="s">
        <v>2598</v>
      </c>
      <c r="G818" s="1850" t="s">
        <v>3959</v>
      </c>
      <c r="H818" s="1850" t="s">
        <v>28</v>
      </c>
      <c r="I818" s="1850" t="s">
        <v>897</v>
      </c>
    </row>
    <row customHeight="1" ht="11.25">
      <c r="A819" s="1850" t="s">
        <v>2250</v>
      </c>
      <c r="B819" s="1850" t="s">
        <v>16</v>
      </c>
      <c r="C819" s="1850" t="s">
        <v>3960</v>
      </c>
      <c r="D819" s="1850" t="s">
        <v>3961</v>
      </c>
      <c r="E819" s="1850" t="s">
        <v>3962</v>
      </c>
      <c r="F819" s="1850" t="s">
        <v>2590</v>
      </c>
      <c r="G819" s="1850" t="s">
        <v>28</v>
      </c>
      <c r="H819" s="1850" t="s">
        <v>28</v>
      </c>
      <c r="I819" s="1850" t="s">
        <v>897</v>
      </c>
    </row>
    <row customHeight="1" ht="11.25">
      <c r="A820" s="1850" t="s">
        <v>2250</v>
      </c>
      <c r="B820" s="1850" t="s">
        <v>16</v>
      </c>
      <c r="C820" s="1850" t="s">
        <v>3967</v>
      </c>
      <c r="D820" s="1850" t="s">
        <v>3968</v>
      </c>
      <c r="E820" s="1850" t="s">
        <v>3969</v>
      </c>
      <c r="F820" s="1850" t="s">
        <v>2340</v>
      </c>
      <c r="G820" s="1850" t="s">
        <v>3970</v>
      </c>
      <c r="H820" s="1850" t="s">
        <v>28</v>
      </c>
      <c r="I820" s="1850" t="s">
        <v>897</v>
      </c>
    </row>
    <row customHeight="1" ht="11.25">
      <c r="A821" s="1850" t="s">
        <v>2250</v>
      </c>
      <c r="B821" s="1850" t="s">
        <v>16</v>
      </c>
      <c r="C821" s="1850" t="s">
        <v>3983</v>
      </c>
      <c r="D821" s="1850" t="s">
        <v>3984</v>
      </c>
      <c r="E821" s="1850" t="s">
        <v>3985</v>
      </c>
      <c r="F821" s="1850" t="s">
        <v>2712</v>
      </c>
      <c r="G821" s="1850" t="s">
        <v>28</v>
      </c>
      <c r="H821" s="1850" t="s">
        <v>28</v>
      </c>
      <c r="I821" s="1850" t="s">
        <v>897</v>
      </c>
    </row>
    <row customHeight="1" ht="11.25">
      <c r="A822" s="1850" t="s">
        <v>2250</v>
      </c>
      <c r="B822" s="1850" t="s">
        <v>16</v>
      </c>
      <c r="C822" s="1850" t="s">
        <v>3992</v>
      </c>
      <c r="D822" s="1850" t="s">
        <v>3993</v>
      </c>
      <c r="E822" s="1850" t="s">
        <v>3994</v>
      </c>
      <c r="F822" s="1850" t="s">
        <v>2340</v>
      </c>
      <c r="G822" s="1850" t="s">
        <v>2674</v>
      </c>
      <c r="H822" s="1850" t="s">
        <v>3995</v>
      </c>
      <c r="I822" s="1850" t="s">
        <v>897</v>
      </c>
    </row>
    <row customHeight="1" ht="11.25">
      <c r="A823" s="1850" t="s">
        <v>2250</v>
      </c>
      <c r="B823" s="1850" t="s">
        <v>16</v>
      </c>
      <c r="C823" s="1850" t="s">
        <v>4003</v>
      </c>
      <c r="D823" s="1850" t="s">
        <v>4004</v>
      </c>
      <c r="E823" s="1850" t="s">
        <v>4005</v>
      </c>
      <c r="F823" s="1850" t="s">
        <v>2357</v>
      </c>
      <c r="G823" s="1850" t="s">
        <v>28</v>
      </c>
      <c r="H823" s="1850" t="s">
        <v>28</v>
      </c>
      <c r="I823" s="1850" t="s">
        <v>897</v>
      </c>
    </row>
    <row customHeight="1" ht="11.25">
      <c r="A824" s="1850" t="s">
        <v>2250</v>
      </c>
      <c r="B824" s="1850" t="s">
        <v>16</v>
      </c>
      <c r="C824" s="1850" t="s">
        <v>4028</v>
      </c>
      <c r="D824" s="1850" t="s">
        <v>4029</v>
      </c>
      <c r="E824" s="1850" t="s">
        <v>4030</v>
      </c>
      <c r="F824" s="1850" t="s">
        <v>2590</v>
      </c>
      <c r="G824" s="1850" t="s">
        <v>4031</v>
      </c>
      <c r="H824" s="1850" t="s">
        <v>28</v>
      </c>
      <c r="I824" s="1850" t="s">
        <v>897</v>
      </c>
    </row>
    <row customHeight="1" ht="11.25">
      <c r="A825" s="1850" t="s">
        <v>2250</v>
      </c>
      <c r="B825" s="1850" t="s">
        <v>16</v>
      </c>
      <c r="C825" s="1850" t="s">
        <v>4035</v>
      </c>
      <c r="D825" s="1850" t="s">
        <v>4036</v>
      </c>
      <c r="E825" s="1850" t="s">
        <v>4037</v>
      </c>
      <c r="F825" s="1850" t="s">
        <v>2254</v>
      </c>
      <c r="G825" s="1850" t="s">
        <v>28</v>
      </c>
      <c r="H825" s="1850" t="s">
        <v>28</v>
      </c>
      <c r="I825" s="1850" t="s">
        <v>897</v>
      </c>
    </row>
    <row customHeight="1" ht="11.25">
      <c r="A826" s="1850" t="s">
        <v>2250</v>
      </c>
      <c r="B826" s="1850" t="s">
        <v>16</v>
      </c>
      <c r="C826" s="1850" t="s">
        <v>4060</v>
      </c>
      <c r="D826" s="1850" t="s">
        <v>4061</v>
      </c>
      <c r="E826" s="1850" t="s">
        <v>4062</v>
      </c>
      <c r="F826" s="1850" t="s">
        <v>3220</v>
      </c>
      <c r="G826" s="1850" t="s">
        <v>28</v>
      </c>
      <c r="H826" s="1850" t="s">
        <v>28</v>
      </c>
      <c r="I826" s="1850" t="s">
        <v>897</v>
      </c>
    </row>
    <row customHeight="1" ht="11.25">
      <c r="A827" s="1850" t="s">
        <v>2250</v>
      </c>
      <c r="B827" s="1850" t="s">
        <v>16</v>
      </c>
      <c r="C827" s="1850" t="s">
        <v>4066</v>
      </c>
      <c r="D827" s="1850" t="s">
        <v>4067</v>
      </c>
      <c r="E827" s="1850" t="s">
        <v>4068</v>
      </c>
      <c r="F827" s="1850" t="s">
        <v>2254</v>
      </c>
      <c r="G827" s="1850" t="s">
        <v>4069</v>
      </c>
      <c r="H827" s="1850" t="s">
        <v>28</v>
      </c>
      <c r="I827" s="1850" t="s">
        <v>897</v>
      </c>
    </row>
    <row customHeight="1" ht="11.25">
      <c r="A828" s="1850" t="s">
        <v>2250</v>
      </c>
      <c r="B828" s="1850" t="s">
        <v>16</v>
      </c>
      <c r="C828" s="1850" t="s">
        <v>4074</v>
      </c>
      <c r="D828" s="1850" t="s">
        <v>4075</v>
      </c>
      <c r="E828" s="1850" t="s">
        <v>4076</v>
      </c>
      <c r="F828" s="1850" t="s">
        <v>2357</v>
      </c>
      <c r="G828" s="1850" t="s">
        <v>4077</v>
      </c>
      <c r="H828" s="1850" t="s">
        <v>28</v>
      </c>
      <c r="I828" s="1850" t="s">
        <v>897</v>
      </c>
    </row>
    <row customHeight="1" ht="11.25">
      <c r="A829" s="1850" t="s">
        <v>2250</v>
      </c>
      <c r="B829" s="1850" t="s">
        <v>16</v>
      </c>
      <c r="C829" s="1850" t="s">
        <v>4078</v>
      </c>
      <c r="D829" s="1850" t="s">
        <v>4079</v>
      </c>
      <c r="E829" s="1850" t="s">
        <v>4080</v>
      </c>
      <c r="F829" s="1850" t="s">
        <v>2353</v>
      </c>
      <c r="G829" s="1850" t="s">
        <v>28</v>
      </c>
      <c r="H829" s="1850" t="s">
        <v>28</v>
      </c>
      <c r="I829" s="1850" t="s">
        <v>897</v>
      </c>
    </row>
    <row customHeight="1" ht="11.25">
      <c r="A830" s="1850" t="s">
        <v>2250</v>
      </c>
      <c r="B830" s="1850" t="s">
        <v>16</v>
      </c>
      <c r="C830" s="1850" t="s">
        <v>4081</v>
      </c>
      <c r="D830" s="1850" t="s">
        <v>4082</v>
      </c>
      <c r="E830" s="1850" t="s">
        <v>4083</v>
      </c>
      <c r="F830" s="1850" t="s">
        <v>2340</v>
      </c>
      <c r="G830" s="1850" t="s">
        <v>28</v>
      </c>
      <c r="H830" s="1850" t="s">
        <v>28</v>
      </c>
      <c r="I830" s="1850" t="s">
        <v>897</v>
      </c>
    </row>
    <row customHeight="1" ht="11.25">
      <c r="A831" s="1850" t="s">
        <v>2250</v>
      </c>
      <c r="B831" s="1850" t="s">
        <v>16</v>
      </c>
      <c r="C831" s="1850" t="s">
        <v>4103</v>
      </c>
      <c r="D831" s="1850" t="s">
        <v>4104</v>
      </c>
      <c r="E831" s="1850" t="s">
        <v>4105</v>
      </c>
      <c r="F831" s="1850" t="s">
        <v>2353</v>
      </c>
      <c r="G831" s="1850" t="s">
        <v>28</v>
      </c>
      <c r="H831" s="1850" t="s">
        <v>28</v>
      </c>
      <c r="I831" s="1850" t="s">
        <v>897</v>
      </c>
    </row>
    <row customHeight="1" ht="11.25">
      <c r="A832" s="1850" t="s">
        <v>2250</v>
      </c>
      <c r="B832" s="1850" t="s">
        <v>16</v>
      </c>
      <c r="C832" s="1850" t="s">
        <v>4115</v>
      </c>
      <c r="D832" s="1850" t="s">
        <v>4116</v>
      </c>
      <c r="E832" s="1850" t="s">
        <v>4117</v>
      </c>
      <c r="F832" s="1850" t="s">
        <v>2371</v>
      </c>
      <c r="G832" s="1850" t="s">
        <v>4118</v>
      </c>
      <c r="H832" s="1850" t="s">
        <v>28</v>
      </c>
      <c r="I832" s="1850" t="s">
        <v>897</v>
      </c>
    </row>
    <row customHeight="1" ht="11.25">
      <c r="A833" s="1850" t="s">
        <v>2250</v>
      </c>
      <c r="B833" s="1850" t="s">
        <v>16</v>
      </c>
      <c r="C833" s="1850" t="s">
        <v>4122</v>
      </c>
      <c r="D833" s="1850" t="s">
        <v>4123</v>
      </c>
      <c r="E833" s="1850" t="s">
        <v>4124</v>
      </c>
      <c r="F833" s="1850" t="s">
        <v>4125</v>
      </c>
      <c r="G833" s="1850" t="s">
        <v>4126</v>
      </c>
      <c r="H833" s="1850" t="s">
        <v>28</v>
      </c>
      <c r="I833" s="1850" t="s">
        <v>897</v>
      </c>
    </row>
    <row customHeight="1" ht="11.25">
      <c r="A834" s="1850" t="s">
        <v>2250</v>
      </c>
      <c r="B834" s="1850" t="s">
        <v>16</v>
      </c>
      <c r="C834" s="1850" t="s">
        <v>4127</v>
      </c>
      <c r="D834" s="1850" t="s">
        <v>4128</v>
      </c>
      <c r="E834" s="1850" t="s">
        <v>4129</v>
      </c>
      <c r="F834" s="1850" t="s">
        <v>4130</v>
      </c>
      <c r="G834" s="1850" t="s">
        <v>28</v>
      </c>
      <c r="H834" s="1850" t="s">
        <v>28</v>
      </c>
      <c r="I834" s="1850" t="s">
        <v>897</v>
      </c>
    </row>
    <row customHeight="1" ht="11.25">
      <c r="A835" s="1850" t="s">
        <v>2250</v>
      </c>
      <c r="B835" s="1850" t="s">
        <v>16</v>
      </c>
      <c r="C835" s="1850" t="s">
        <v>4147</v>
      </c>
      <c r="D835" s="1850" t="s">
        <v>4148</v>
      </c>
      <c r="E835" s="1850" t="s">
        <v>4149</v>
      </c>
      <c r="F835" s="1850" t="s">
        <v>2419</v>
      </c>
      <c r="G835" s="1850" t="s">
        <v>4150</v>
      </c>
      <c r="H835" s="1850" t="s">
        <v>28</v>
      </c>
      <c r="I835" s="1850" t="s">
        <v>897</v>
      </c>
    </row>
    <row customHeight="1" ht="11.25">
      <c r="A836" s="1850" t="s">
        <v>2250</v>
      </c>
      <c r="B836" s="1850" t="s">
        <v>16</v>
      </c>
      <c r="C836" s="1850" t="s">
        <v>4154</v>
      </c>
      <c r="D836" s="1850" t="s">
        <v>4155</v>
      </c>
      <c r="E836" s="1850" t="s">
        <v>4156</v>
      </c>
      <c r="F836" s="1850" t="s">
        <v>2349</v>
      </c>
      <c r="G836" s="1850" t="s">
        <v>4157</v>
      </c>
      <c r="H836" s="1850" t="s">
        <v>28</v>
      </c>
      <c r="I836" s="1850" t="s">
        <v>897</v>
      </c>
    </row>
    <row customHeight="1" ht="11.25">
      <c r="A837" s="1850" t="s">
        <v>2250</v>
      </c>
      <c r="B837" s="1850" t="s">
        <v>16</v>
      </c>
      <c r="C837" s="1850" t="s">
        <v>4164</v>
      </c>
      <c r="D837" s="1850" t="s">
        <v>4165</v>
      </c>
      <c r="E837" s="1850" t="s">
        <v>4166</v>
      </c>
      <c r="F837" s="1850" t="s">
        <v>2801</v>
      </c>
      <c r="G837" s="1850" t="s">
        <v>28</v>
      </c>
      <c r="H837" s="1850" t="s">
        <v>28</v>
      </c>
      <c r="I837" s="1850" t="s">
        <v>897</v>
      </c>
    </row>
    <row customHeight="1" ht="11.25">
      <c r="A838" s="1850" t="s">
        <v>2250</v>
      </c>
      <c r="B838" s="1850" t="s">
        <v>16</v>
      </c>
      <c r="C838" s="1850" t="s">
        <v>4171</v>
      </c>
      <c r="D838" s="1850" t="s">
        <v>4172</v>
      </c>
      <c r="E838" s="1850" t="s">
        <v>4173</v>
      </c>
      <c r="F838" s="1850" t="s">
        <v>2598</v>
      </c>
      <c r="G838" s="1850" t="s">
        <v>4174</v>
      </c>
      <c r="H838" s="1850" t="s">
        <v>4175</v>
      </c>
      <c r="I838" s="1850" t="s">
        <v>897</v>
      </c>
    </row>
    <row customHeight="1" ht="11.25">
      <c r="A839" s="1850" t="s">
        <v>2250</v>
      </c>
      <c r="B839" s="1850" t="s">
        <v>16</v>
      </c>
      <c r="C839" s="1850" t="s">
        <v>4176</v>
      </c>
      <c r="D839" s="1850" t="s">
        <v>4177</v>
      </c>
      <c r="E839" s="1850" t="s">
        <v>4178</v>
      </c>
      <c r="F839" s="1850" t="s">
        <v>2325</v>
      </c>
      <c r="G839" s="1850" t="s">
        <v>28</v>
      </c>
      <c r="H839" s="1850" t="s">
        <v>28</v>
      </c>
      <c r="I839" s="1850" t="s">
        <v>897</v>
      </c>
    </row>
    <row customHeight="1" ht="11.25">
      <c r="A840" s="1850" t="s">
        <v>2250</v>
      </c>
      <c r="B840" s="1850" t="s">
        <v>16</v>
      </c>
      <c r="C840" s="1850" t="s">
        <v>4208</v>
      </c>
      <c r="D840" s="1850" t="s">
        <v>4209</v>
      </c>
      <c r="E840" s="1850" t="s">
        <v>4210</v>
      </c>
      <c r="F840" s="1850" t="s">
        <v>2598</v>
      </c>
      <c r="G840" s="1850" t="s">
        <v>4211</v>
      </c>
      <c r="H840" s="1850" t="s">
        <v>4212</v>
      </c>
      <c r="I840" s="1850" t="s">
        <v>897</v>
      </c>
    </row>
    <row customHeight="1" ht="11.25">
      <c r="A841" s="1850" t="s">
        <v>2250</v>
      </c>
      <c r="B841" s="1850" t="s">
        <v>16</v>
      </c>
      <c r="C841" s="1850" t="s">
        <v>4252</v>
      </c>
      <c r="D841" s="1850" t="s">
        <v>4253</v>
      </c>
      <c r="E841" s="1850" t="s">
        <v>4254</v>
      </c>
      <c r="F841" s="1850" t="s">
        <v>4255</v>
      </c>
      <c r="G841" s="1850" t="s">
        <v>28</v>
      </c>
      <c r="H841" s="1850" t="s">
        <v>28</v>
      </c>
      <c r="I841" s="1850" t="s">
        <v>897</v>
      </c>
    </row>
    <row customHeight="1" ht="11.25">
      <c r="A842" s="1850" t="s">
        <v>2250</v>
      </c>
      <c r="B842" s="1850" t="s">
        <v>16</v>
      </c>
      <c r="C842" s="1850" t="s">
        <v>4256</v>
      </c>
      <c r="D842" s="1850" t="s">
        <v>4257</v>
      </c>
      <c r="E842" s="1850" t="s">
        <v>4258</v>
      </c>
      <c r="F842" s="1850" t="s">
        <v>2286</v>
      </c>
      <c r="G842" s="1850" t="s">
        <v>28</v>
      </c>
      <c r="H842" s="1850" t="s">
        <v>28</v>
      </c>
      <c r="I842" s="1850" t="s">
        <v>897</v>
      </c>
    </row>
    <row customHeight="1" ht="11.25">
      <c r="A843" s="1850" t="s">
        <v>2250</v>
      </c>
      <c r="B843" s="1850" t="s">
        <v>16</v>
      </c>
      <c r="C843" s="1850" t="s">
        <v>4266</v>
      </c>
      <c r="D843" s="1850" t="s">
        <v>4267</v>
      </c>
      <c r="E843" s="1850" t="s">
        <v>4268</v>
      </c>
      <c r="F843" s="1850" t="s">
        <v>2272</v>
      </c>
      <c r="G843" s="1850" t="s">
        <v>4269</v>
      </c>
      <c r="H843" s="1850" t="s">
        <v>4270</v>
      </c>
      <c r="I843" s="1850" t="s">
        <v>897</v>
      </c>
    </row>
    <row customHeight="1" ht="11.25">
      <c r="A844" s="1850" t="s">
        <v>2250</v>
      </c>
      <c r="B844" s="1850" t="s">
        <v>16</v>
      </c>
      <c r="C844" s="1850" t="s">
        <v>4271</v>
      </c>
      <c r="D844" s="1850" t="s">
        <v>4272</v>
      </c>
      <c r="E844" s="1850" t="s">
        <v>4273</v>
      </c>
      <c r="F844" s="1850" t="s">
        <v>2272</v>
      </c>
      <c r="G844" s="1850" t="s">
        <v>28</v>
      </c>
      <c r="H844" s="1850" t="s">
        <v>28</v>
      </c>
      <c r="I844" s="1850" t="s">
        <v>897</v>
      </c>
    </row>
    <row customHeight="1" ht="11.25">
      <c r="A845" s="1850" t="s">
        <v>2250</v>
      </c>
      <c r="B845" s="1850" t="s">
        <v>16</v>
      </c>
      <c r="C845" s="1850" t="s">
        <v>4278</v>
      </c>
      <c r="D845" s="1850" t="s">
        <v>4279</v>
      </c>
      <c r="E845" s="1850" t="s">
        <v>4280</v>
      </c>
      <c r="F845" s="1850" t="s">
        <v>2349</v>
      </c>
      <c r="G845" s="1850" t="s">
        <v>4281</v>
      </c>
      <c r="H845" s="1850" t="s">
        <v>28</v>
      </c>
      <c r="I845" s="1850" t="s">
        <v>897</v>
      </c>
    </row>
    <row customHeight="1" ht="11.25">
      <c r="A846" s="1850" t="s">
        <v>2250</v>
      </c>
      <c r="B846" s="1850" t="s">
        <v>16</v>
      </c>
      <c r="C846" s="1850" t="s">
        <v>4286</v>
      </c>
      <c r="D846" s="1850" t="s">
        <v>4287</v>
      </c>
      <c r="E846" s="1850" t="s">
        <v>4288</v>
      </c>
      <c r="F846" s="1850" t="s">
        <v>4289</v>
      </c>
      <c r="G846" s="1850" t="s">
        <v>4290</v>
      </c>
      <c r="H846" s="1850" t="s">
        <v>28</v>
      </c>
      <c r="I846" s="1850" t="s">
        <v>897</v>
      </c>
    </row>
    <row customHeight="1" ht="11.25">
      <c r="A847" s="1850" t="s">
        <v>2250</v>
      </c>
      <c r="B847" s="1850" t="s">
        <v>16</v>
      </c>
      <c r="C847" s="1850" t="s">
        <v>4295</v>
      </c>
      <c r="D847" s="1850" t="s">
        <v>4296</v>
      </c>
      <c r="E847" s="1850" t="s">
        <v>4297</v>
      </c>
      <c r="F847" s="1850" t="s">
        <v>2357</v>
      </c>
      <c r="G847" s="1850" t="s">
        <v>28</v>
      </c>
      <c r="H847" s="1850" t="s">
        <v>28</v>
      </c>
      <c r="I847" s="1850" t="s">
        <v>897</v>
      </c>
    </row>
    <row customHeight="1" ht="11.25">
      <c r="A848" s="1850" t="s">
        <v>2250</v>
      </c>
      <c r="B848" s="1850" t="s">
        <v>16</v>
      </c>
      <c r="C848" s="1850" t="s">
        <v>4304</v>
      </c>
      <c r="D848" s="1850" t="s">
        <v>4305</v>
      </c>
      <c r="E848" s="1850" t="s">
        <v>4306</v>
      </c>
      <c r="F848" s="1850" t="s">
        <v>2555</v>
      </c>
      <c r="G848" s="1850" t="s">
        <v>28</v>
      </c>
      <c r="H848" s="1850" t="s">
        <v>28</v>
      </c>
      <c r="I848" s="1850" t="s">
        <v>897</v>
      </c>
    </row>
    <row customHeight="1" ht="11.25">
      <c r="A849" s="1850" t="s">
        <v>2250</v>
      </c>
      <c r="B849" s="1850" t="s">
        <v>16</v>
      </c>
      <c r="C849" s="1850" t="s">
        <v>28</v>
      </c>
      <c r="D849" s="1850" t="s">
        <v>4307</v>
      </c>
      <c r="E849" s="1850" t="s">
        <v>4308</v>
      </c>
      <c r="F849" s="1850" t="s">
        <v>2344</v>
      </c>
      <c r="G849" s="1850" t="s">
        <v>28</v>
      </c>
      <c r="H849" s="1850" t="s">
        <v>28</v>
      </c>
      <c r="I849" s="1850" t="s">
        <v>897</v>
      </c>
    </row>
    <row customHeight="1" ht="11.25">
      <c r="A850" s="1850" t="s">
        <v>2250</v>
      </c>
      <c r="B850" s="1850" t="s">
        <v>16</v>
      </c>
      <c r="C850" s="1850" t="s">
        <v>4316</v>
      </c>
      <c r="D850" s="1850" t="s">
        <v>4317</v>
      </c>
      <c r="E850" s="1850" t="s">
        <v>4318</v>
      </c>
      <c r="F850" s="1850" t="s">
        <v>3938</v>
      </c>
      <c r="G850" s="1850" t="s">
        <v>28</v>
      </c>
      <c r="H850" s="1850" t="s">
        <v>28</v>
      </c>
      <c r="I850" s="1850" t="s">
        <v>897</v>
      </c>
    </row>
    <row customHeight="1" ht="11.25">
      <c r="A851" s="1850" t="s">
        <v>2250</v>
      </c>
      <c r="B851" s="1850" t="s">
        <v>16</v>
      </c>
      <c r="C851" s="1850" t="s">
        <v>4322</v>
      </c>
      <c r="D851" s="1850" t="s">
        <v>4323</v>
      </c>
      <c r="E851" s="1850" t="s">
        <v>4324</v>
      </c>
      <c r="F851" s="1850" t="s">
        <v>3775</v>
      </c>
      <c r="G851" s="1850" t="s">
        <v>28</v>
      </c>
      <c r="H851" s="1850" t="s">
        <v>28</v>
      </c>
      <c r="I851" s="1850" t="s">
        <v>897</v>
      </c>
    </row>
    <row customHeight="1" ht="11.25">
      <c r="A852" s="1850" t="s">
        <v>2250</v>
      </c>
      <c r="B852" s="1850" t="s">
        <v>16</v>
      </c>
      <c r="C852" s="1850" t="s">
        <v>4335</v>
      </c>
      <c r="D852" s="1850" t="s">
        <v>4336</v>
      </c>
      <c r="E852" s="1850" t="s">
        <v>4337</v>
      </c>
      <c r="F852" s="1850" t="s">
        <v>4338</v>
      </c>
      <c r="G852" s="1850" t="s">
        <v>4339</v>
      </c>
      <c r="H852" s="1850" t="s">
        <v>28</v>
      </c>
      <c r="I852" s="1850" t="s">
        <v>897</v>
      </c>
    </row>
    <row customHeight="1" ht="11.25">
      <c r="A853" s="1850" t="s">
        <v>2250</v>
      </c>
      <c r="B853" s="1850" t="s">
        <v>16</v>
      </c>
      <c r="C853" s="1850" t="s">
        <v>4340</v>
      </c>
      <c r="D853" s="1850" t="s">
        <v>4341</v>
      </c>
      <c r="E853" s="1850" t="s">
        <v>4342</v>
      </c>
      <c r="F853" s="1850" t="s">
        <v>2340</v>
      </c>
      <c r="G853" s="1850" t="s">
        <v>28</v>
      </c>
      <c r="H853" s="1850" t="s">
        <v>28</v>
      </c>
      <c r="I853" s="1850" t="s">
        <v>897</v>
      </c>
    </row>
    <row customHeight="1" ht="11.25">
      <c r="A854" s="1850" t="s">
        <v>2250</v>
      </c>
      <c r="B854" s="1850" t="s">
        <v>16</v>
      </c>
      <c r="C854" s="1850" t="s">
        <v>4346</v>
      </c>
      <c r="D854" s="1850" t="s">
        <v>4347</v>
      </c>
      <c r="E854" s="1850" t="s">
        <v>4348</v>
      </c>
      <c r="F854" s="1850" t="s">
        <v>2254</v>
      </c>
      <c r="G854" s="1850" t="s">
        <v>4349</v>
      </c>
      <c r="H854" s="1850" t="s">
        <v>28</v>
      </c>
      <c r="I854" s="1850" t="s">
        <v>897</v>
      </c>
    </row>
    <row customHeight="1" ht="11.25">
      <c r="A855" s="1850" t="s">
        <v>2250</v>
      </c>
      <c r="B855" s="1850" t="s">
        <v>16</v>
      </c>
      <c r="C855" s="1850" t="s">
        <v>4350</v>
      </c>
      <c r="D855" s="1850" t="s">
        <v>4351</v>
      </c>
      <c r="E855" s="1850" t="s">
        <v>4352</v>
      </c>
      <c r="F855" s="1850" t="s">
        <v>2344</v>
      </c>
      <c r="G855" s="1850" t="s">
        <v>28</v>
      </c>
      <c r="H855" s="1850" t="s">
        <v>28</v>
      </c>
      <c r="I855" s="1850" t="s">
        <v>897</v>
      </c>
    </row>
    <row customHeight="1" ht="11.25">
      <c r="A856" s="1850" t="s">
        <v>2250</v>
      </c>
      <c r="B856" s="1850" t="s">
        <v>16</v>
      </c>
      <c r="C856" s="1850" t="s">
        <v>4363</v>
      </c>
      <c r="D856" s="1850" t="s">
        <v>4364</v>
      </c>
      <c r="E856" s="1850" t="s">
        <v>4365</v>
      </c>
      <c r="F856" s="1850" t="s">
        <v>2349</v>
      </c>
      <c r="G856" s="1850" t="s">
        <v>28</v>
      </c>
      <c r="H856" s="1850" t="s">
        <v>28</v>
      </c>
      <c r="I856" s="1850" t="s">
        <v>897</v>
      </c>
    </row>
    <row customHeight="1" ht="11.25">
      <c r="A857" s="1850" t="s">
        <v>2250</v>
      </c>
      <c r="B857" s="1850" t="s">
        <v>16</v>
      </c>
      <c r="C857" s="1850" t="s">
        <v>4366</v>
      </c>
      <c r="D857" s="1850" t="s">
        <v>4367</v>
      </c>
      <c r="E857" s="1850" t="s">
        <v>4368</v>
      </c>
      <c r="F857" s="1850" t="s">
        <v>2384</v>
      </c>
      <c r="G857" s="1850" t="s">
        <v>4369</v>
      </c>
      <c r="H857" s="1850" t="s">
        <v>28</v>
      </c>
      <c r="I857" s="1850" t="s">
        <v>897</v>
      </c>
    </row>
    <row customHeight="1" ht="11.25">
      <c r="A858" s="1850" t="s">
        <v>2250</v>
      </c>
      <c r="B858" s="1850" t="s">
        <v>16</v>
      </c>
      <c r="C858" s="1850" t="s">
        <v>4370</v>
      </c>
      <c r="D858" s="1850" t="s">
        <v>4371</v>
      </c>
      <c r="E858" s="1850" t="s">
        <v>4372</v>
      </c>
      <c r="F858" s="1850" t="s">
        <v>2590</v>
      </c>
      <c r="G858" s="1850" t="s">
        <v>28</v>
      </c>
      <c r="H858" s="1850" t="s">
        <v>28</v>
      </c>
      <c r="I858" s="1850" t="s">
        <v>897</v>
      </c>
    </row>
    <row customHeight="1" ht="11.25">
      <c r="A859" s="1850" t="s">
        <v>2250</v>
      </c>
      <c r="B859" s="1850" t="s">
        <v>16</v>
      </c>
      <c r="C859" s="1850" t="s">
        <v>4376</v>
      </c>
      <c r="D859" s="1850" t="s">
        <v>4377</v>
      </c>
      <c r="E859" s="1850" t="s">
        <v>4352</v>
      </c>
      <c r="F859" s="1850" t="s">
        <v>2793</v>
      </c>
      <c r="G859" s="1850" t="s">
        <v>4378</v>
      </c>
      <c r="H859" s="1850" t="s">
        <v>28</v>
      </c>
      <c r="I859" s="1850" t="s">
        <v>897</v>
      </c>
    </row>
    <row customHeight="1" ht="11.25">
      <c r="A860" s="1850" t="s">
        <v>2250</v>
      </c>
      <c r="B860" s="1850" t="s">
        <v>16</v>
      </c>
      <c r="C860" s="1850" t="s">
        <v>4382</v>
      </c>
      <c r="D860" s="1850" t="s">
        <v>4383</v>
      </c>
      <c r="E860" s="1850" t="s">
        <v>4288</v>
      </c>
      <c r="F860" s="1850" t="s">
        <v>4384</v>
      </c>
      <c r="G860" s="1850" t="s">
        <v>4385</v>
      </c>
      <c r="H860" s="1850" t="s">
        <v>28</v>
      </c>
      <c r="I860" s="1850" t="s">
        <v>897</v>
      </c>
    </row>
    <row customHeight="1" ht="11.25">
      <c r="A861" s="1850" t="s">
        <v>2250</v>
      </c>
      <c r="B861" s="1850" t="s">
        <v>16</v>
      </c>
      <c r="C861" s="1850" t="s">
        <v>4386</v>
      </c>
      <c r="D861" s="1850" t="s">
        <v>4387</v>
      </c>
      <c r="E861" s="1850" t="s">
        <v>2589</v>
      </c>
      <c r="F861" s="1850" t="s">
        <v>4388</v>
      </c>
      <c r="G861" s="1850" t="s">
        <v>28</v>
      </c>
      <c r="H861" s="1850" t="s">
        <v>28</v>
      </c>
      <c r="I861" s="1850" t="s">
        <v>897</v>
      </c>
    </row>
    <row customHeight="1" ht="11.25">
      <c r="A862" s="1850" t="s">
        <v>2250</v>
      </c>
      <c r="B862" s="1850" t="s">
        <v>16</v>
      </c>
      <c r="C862" s="1850" t="s">
        <v>4395</v>
      </c>
      <c r="D862" s="1850" t="s">
        <v>4396</v>
      </c>
      <c r="E862" s="1850" t="s">
        <v>4397</v>
      </c>
      <c r="F862" s="1850" t="s">
        <v>4398</v>
      </c>
      <c r="G862" s="1850" t="s">
        <v>28</v>
      </c>
      <c r="H862" s="1850" t="s">
        <v>28</v>
      </c>
      <c r="I862" s="1850" t="s">
        <v>897</v>
      </c>
    </row>
    <row customHeight="1" ht="11.25">
      <c r="A863" s="1850" t="s">
        <v>2250</v>
      </c>
      <c r="B863" s="1850" t="s">
        <v>16</v>
      </c>
      <c r="C863" s="1850" t="s">
        <v>2251</v>
      </c>
      <c r="D863" s="1850" t="s">
        <v>2252</v>
      </c>
      <c r="E863" s="1850" t="s">
        <v>2253</v>
      </c>
      <c r="F863" s="1850" t="s">
        <v>2254</v>
      </c>
      <c r="G863" s="1850" t="s">
        <v>2255</v>
      </c>
      <c r="H863" s="1850" t="s">
        <v>28</v>
      </c>
      <c r="I863" s="1850" t="s">
        <v>857</v>
      </c>
    </row>
    <row customHeight="1" ht="11.25">
      <c r="A864" s="1850" t="s">
        <v>2250</v>
      </c>
      <c r="B864" s="1850" t="s">
        <v>16</v>
      </c>
      <c r="C864" s="1850" t="s">
        <v>4408</v>
      </c>
      <c r="D864" s="1850" t="s">
        <v>4409</v>
      </c>
      <c r="E864" s="1850" t="s">
        <v>4410</v>
      </c>
      <c r="F864" s="1850" t="s">
        <v>2315</v>
      </c>
      <c r="G864" s="1850" t="s">
        <v>28</v>
      </c>
      <c r="H864" s="1850" t="s">
        <v>28</v>
      </c>
      <c r="I864" s="1850" t="s">
        <v>857</v>
      </c>
    </row>
    <row customHeight="1" ht="11.25">
      <c r="A865" s="1850" t="s">
        <v>2250</v>
      </c>
      <c r="B865" s="1850" t="s">
        <v>16</v>
      </c>
      <c r="C865" s="1850" t="s">
        <v>2260</v>
      </c>
      <c r="D865" s="1850" t="s">
        <v>2261</v>
      </c>
      <c r="E865" s="1850" t="s">
        <v>2262</v>
      </c>
      <c r="F865" s="1850" t="s">
        <v>2263</v>
      </c>
      <c r="G865" s="1850" t="s">
        <v>2264</v>
      </c>
      <c r="H865" s="1850" t="s">
        <v>28</v>
      </c>
      <c r="I865" s="1850" t="s">
        <v>857</v>
      </c>
    </row>
    <row customHeight="1" ht="11.25">
      <c r="A866" s="1850" t="s">
        <v>2250</v>
      </c>
      <c r="B866" s="1850" t="s">
        <v>16</v>
      </c>
      <c r="C866" s="1850" t="s">
        <v>2265</v>
      </c>
      <c r="D866" s="1850" t="s">
        <v>2266</v>
      </c>
      <c r="E866" s="1850" t="s">
        <v>2267</v>
      </c>
      <c r="F866" s="1850" t="s">
        <v>2268</v>
      </c>
      <c r="G866" s="1850" t="s">
        <v>28</v>
      </c>
      <c r="H866" s="1850" t="s">
        <v>28</v>
      </c>
      <c r="I866" s="1850" t="s">
        <v>857</v>
      </c>
    </row>
    <row customHeight="1" ht="11.25">
      <c r="A867" s="1850" t="s">
        <v>2250</v>
      </c>
      <c r="B867" s="1850" t="s">
        <v>16</v>
      </c>
      <c r="C867" s="1850" t="s">
        <v>2269</v>
      </c>
      <c r="D867" s="1850" t="s">
        <v>2270</v>
      </c>
      <c r="E867" s="1850" t="s">
        <v>2271</v>
      </c>
      <c r="F867" s="1850" t="s">
        <v>2272</v>
      </c>
      <c r="G867" s="1850" t="s">
        <v>2273</v>
      </c>
      <c r="H867" s="1850" t="s">
        <v>28</v>
      </c>
      <c r="I867" s="1850" t="s">
        <v>857</v>
      </c>
    </row>
    <row customHeight="1" ht="11.25">
      <c r="A868" s="1850" t="s">
        <v>2250</v>
      </c>
      <c r="B868" s="1850" t="s">
        <v>16</v>
      </c>
      <c r="C868" s="1850" t="s">
        <v>2283</v>
      </c>
      <c r="D868" s="1850" t="s">
        <v>2284</v>
      </c>
      <c r="E868" s="1850" t="s">
        <v>2285</v>
      </c>
      <c r="F868" s="1850" t="s">
        <v>2286</v>
      </c>
      <c r="G868" s="1850" t="s">
        <v>28</v>
      </c>
      <c r="H868" s="1850" t="s">
        <v>28</v>
      </c>
      <c r="I868" s="1850" t="s">
        <v>857</v>
      </c>
    </row>
    <row customHeight="1" ht="11.25">
      <c r="A869" s="1850" t="s">
        <v>2250</v>
      </c>
      <c r="B869" s="1850" t="s">
        <v>16</v>
      </c>
      <c r="C869" s="1850" t="s">
        <v>2287</v>
      </c>
      <c r="D869" s="1850" t="s">
        <v>2288</v>
      </c>
      <c r="E869" s="1850" t="s">
        <v>2289</v>
      </c>
      <c r="F869" s="1850" t="s">
        <v>2290</v>
      </c>
      <c r="G869" s="1850" t="s">
        <v>28</v>
      </c>
      <c r="H869" s="1850" t="s">
        <v>28</v>
      </c>
      <c r="I869" s="1850" t="s">
        <v>857</v>
      </c>
    </row>
    <row customHeight="1" ht="11.25">
      <c r="A870" s="1850" t="s">
        <v>2250</v>
      </c>
      <c r="B870" s="1850" t="s">
        <v>16</v>
      </c>
      <c r="C870" s="1850" t="s">
        <v>2291</v>
      </c>
      <c r="D870" s="1850" t="s">
        <v>2292</v>
      </c>
      <c r="E870" s="1850" t="s">
        <v>2293</v>
      </c>
      <c r="F870" s="1850" t="s">
        <v>2294</v>
      </c>
      <c r="G870" s="1850" t="s">
        <v>2295</v>
      </c>
      <c r="H870" s="1850" t="s">
        <v>28</v>
      </c>
      <c r="I870" s="1850" t="s">
        <v>857</v>
      </c>
    </row>
    <row customHeight="1" ht="11.25">
      <c r="A871" s="1850" t="s">
        <v>2250</v>
      </c>
      <c r="B871" s="1850" t="s">
        <v>16</v>
      </c>
      <c r="C871" s="1850" t="s">
        <v>4411</v>
      </c>
      <c r="D871" s="1850" t="s">
        <v>4412</v>
      </c>
      <c r="E871" s="1850" t="s">
        <v>4413</v>
      </c>
      <c r="F871" s="1850" t="s">
        <v>4414</v>
      </c>
      <c r="G871" s="1850" t="s">
        <v>28</v>
      </c>
      <c r="H871" s="1850" t="s">
        <v>28</v>
      </c>
      <c r="I871" s="1850" t="s">
        <v>857</v>
      </c>
    </row>
    <row customHeight="1" ht="11.25">
      <c r="A872" s="1850" t="s">
        <v>2250</v>
      </c>
      <c r="B872" s="1850" t="s">
        <v>16</v>
      </c>
      <c r="C872" s="1850" t="s">
        <v>2299</v>
      </c>
      <c r="D872" s="1850" t="s">
        <v>2300</v>
      </c>
      <c r="E872" s="1850" t="s">
        <v>2301</v>
      </c>
      <c r="F872" s="1850" t="s">
        <v>2302</v>
      </c>
      <c r="G872" s="1850" t="s">
        <v>2303</v>
      </c>
      <c r="H872" s="1850" t="s">
        <v>28</v>
      </c>
      <c r="I872" s="1850" t="s">
        <v>857</v>
      </c>
    </row>
    <row customHeight="1" ht="11.25">
      <c r="A873" s="1850" t="s">
        <v>2250</v>
      </c>
      <c r="B873" s="1850" t="s">
        <v>16</v>
      </c>
      <c r="C873" s="1850" t="s">
        <v>2304</v>
      </c>
      <c r="D873" s="1850" t="s">
        <v>2305</v>
      </c>
      <c r="E873" s="1850" t="s">
        <v>2306</v>
      </c>
      <c r="F873" s="1850" t="s">
        <v>2307</v>
      </c>
      <c r="G873" s="1850" t="s">
        <v>28</v>
      </c>
      <c r="H873" s="1850" t="s">
        <v>28</v>
      </c>
      <c r="I873" s="1850" t="s">
        <v>857</v>
      </c>
    </row>
    <row customHeight="1" ht="11.25">
      <c r="A874" s="1850" t="s">
        <v>2250</v>
      </c>
      <c r="B874" s="1850" t="s">
        <v>16</v>
      </c>
      <c r="C874" s="1850" t="s">
        <v>2312</v>
      </c>
      <c r="D874" s="1850" t="s">
        <v>2313</v>
      </c>
      <c r="E874" s="1850" t="s">
        <v>2314</v>
      </c>
      <c r="F874" s="1850" t="s">
        <v>2315</v>
      </c>
      <c r="G874" s="1850" t="s">
        <v>28</v>
      </c>
      <c r="H874" s="1850" t="s">
        <v>28</v>
      </c>
      <c r="I874" s="1850" t="s">
        <v>857</v>
      </c>
    </row>
    <row customHeight="1" ht="11.25">
      <c r="A875" s="1850" t="s">
        <v>2250</v>
      </c>
      <c r="B875" s="1850" t="s">
        <v>16</v>
      </c>
      <c r="C875" s="1850" t="s">
        <v>2319</v>
      </c>
      <c r="D875" s="1850" t="s">
        <v>2320</v>
      </c>
      <c r="E875" s="1850" t="s">
        <v>2321</v>
      </c>
      <c r="F875" s="1850" t="s">
        <v>2322</v>
      </c>
      <c r="G875" s="1850" t="s">
        <v>28</v>
      </c>
      <c r="H875" s="1850" t="s">
        <v>28</v>
      </c>
      <c r="I875" s="1850" t="s">
        <v>857</v>
      </c>
    </row>
    <row customHeight="1" ht="11.25">
      <c r="A876" s="1850" t="s">
        <v>2250</v>
      </c>
      <c r="B876" s="1850" t="s">
        <v>16</v>
      </c>
      <c r="C876" s="1850" t="s">
        <v>2323</v>
      </c>
      <c r="D876" s="1850" t="s">
        <v>2324</v>
      </c>
      <c r="E876" s="1850" t="s">
        <v>2321</v>
      </c>
      <c r="F876" s="1850" t="s">
        <v>2325</v>
      </c>
      <c r="G876" s="1850" t="s">
        <v>2326</v>
      </c>
      <c r="H876" s="1850" t="s">
        <v>28</v>
      </c>
      <c r="I876" s="1850" t="s">
        <v>857</v>
      </c>
    </row>
    <row customHeight="1" ht="11.25">
      <c r="A877" s="1850" t="s">
        <v>2250</v>
      </c>
      <c r="B877" s="1850" t="s">
        <v>16</v>
      </c>
      <c r="C877" s="1850" t="s">
        <v>2333</v>
      </c>
      <c r="D877" s="1850" t="s">
        <v>2334</v>
      </c>
      <c r="E877" s="1850" t="s">
        <v>2335</v>
      </c>
      <c r="F877" s="1850" t="s">
        <v>2272</v>
      </c>
      <c r="G877" s="1850" t="s">
        <v>2336</v>
      </c>
      <c r="H877" s="1850" t="s">
        <v>28</v>
      </c>
      <c r="I877" s="1850" t="s">
        <v>857</v>
      </c>
    </row>
    <row customHeight="1" ht="11.25">
      <c r="A878" s="1850" t="s">
        <v>2250</v>
      </c>
      <c r="B878" s="1850" t="s">
        <v>16</v>
      </c>
      <c r="C878" s="1850" t="s">
        <v>2341</v>
      </c>
      <c r="D878" s="1850" t="s">
        <v>2342</v>
      </c>
      <c r="E878" s="1850" t="s">
        <v>2343</v>
      </c>
      <c r="F878" s="1850" t="s">
        <v>2344</v>
      </c>
      <c r="G878" s="1850" t="s">
        <v>2345</v>
      </c>
      <c r="H878" s="1850" t="s">
        <v>28</v>
      </c>
      <c r="I878" s="1850" t="s">
        <v>857</v>
      </c>
    </row>
    <row customHeight="1" ht="11.25">
      <c r="A879" s="1850" t="s">
        <v>2250</v>
      </c>
      <c r="B879" s="1850" t="s">
        <v>16</v>
      </c>
      <c r="C879" s="1850" t="s">
        <v>2346</v>
      </c>
      <c r="D879" s="1850" t="s">
        <v>2347</v>
      </c>
      <c r="E879" s="1850" t="s">
        <v>2348</v>
      </c>
      <c r="F879" s="1850" t="s">
        <v>2349</v>
      </c>
      <c r="G879" s="1850" t="s">
        <v>28</v>
      </c>
      <c r="H879" s="1850" t="s">
        <v>28</v>
      </c>
      <c r="I879" s="1850" t="s">
        <v>857</v>
      </c>
    </row>
    <row customHeight="1" ht="11.25">
      <c r="A880" s="1850" t="s">
        <v>2250</v>
      </c>
      <c r="B880" s="1850" t="s">
        <v>16</v>
      </c>
      <c r="C880" s="1850" t="s">
        <v>2354</v>
      </c>
      <c r="D880" s="1850" t="s">
        <v>2355</v>
      </c>
      <c r="E880" s="1850" t="s">
        <v>2356</v>
      </c>
      <c r="F880" s="1850" t="s">
        <v>2357</v>
      </c>
      <c r="G880" s="1850" t="s">
        <v>2358</v>
      </c>
      <c r="H880" s="1850" t="s">
        <v>28</v>
      </c>
      <c r="I880" s="1850" t="s">
        <v>857</v>
      </c>
    </row>
    <row customHeight="1" ht="11.25">
      <c r="A881" s="1850" t="s">
        <v>2250</v>
      </c>
      <c r="B881" s="1850" t="s">
        <v>16</v>
      </c>
      <c r="C881" s="1850" t="s">
        <v>2359</v>
      </c>
      <c r="D881" s="1850" t="s">
        <v>2360</v>
      </c>
      <c r="E881" s="1850" t="s">
        <v>2361</v>
      </c>
      <c r="F881" s="1850" t="s">
        <v>2254</v>
      </c>
      <c r="G881" s="1850" t="s">
        <v>28</v>
      </c>
      <c r="H881" s="1850" t="s">
        <v>28</v>
      </c>
      <c r="I881" s="1850" t="s">
        <v>857</v>
      </c>
    </row>
    <row customHeight="1" ht="11.25">
      <c r="A882" s="1850" t="s">
        <v>2250</v>
      </c>
      <c r="B882" s="1850" t="s">
        <v>16</v>
      </c>
      <c r="C882" s="1850" t="s">
        <v>4415</v>
      </c>
      <c r="D882" s="1850" t="s">
        <v>4416</v>
      </c>
      <c r="E882" s="1850" t="s">
        <v>4417</v>
      </c>
      <c r="F882" s="1850" t="s">
        <v>4054</v>
      </c>
      <c r="G882" s="1850" t="s">
        <v>28</v>
      </c>
      <c r="H882" s="1850" t="s">
        <v>28</v>
      </c>
      <c r="I882" s="1850" t="s">
        <v>857</v>
      </c>
    </row>
    <row customHeight="1" ht="11.25">
      <c r="A883" s="1850" t="s">
        <v>2250</v>
      </c>
      <c r="B883" s="1850" t="s">
        <v>16</v>
      </c>
      <c r="C883" s="1850" t="s">
        <v>2368</v>
      </c>
      <c r="D883" s="1850" t="s">
        <v>2369</v>
      </c>
      <c r="E883" s="1850" t="s">
        <v>2370</v>
      </c>
      <c r="F883" s="1850" t="s">
        <v>2371</v>
      </c>
      <c r="G883" s="1850" t="s">
        <v>2372</v>
      </c>
      <c r="H883" s="1850" t="s">
        <v>28</v>
      </c>
      <c r="I883" s="1850" t="s">
        <v>857</v>
      </c>
    </row>
    <row customHeight="1" ht="11.25">
      <c r="A884" s="1850" t="s">
        <v>2250</v>
      </c>
      <c r="B884" s="1850" t="s">
        <v>16</v>
      </c>
      <c r="C884" s="1850" t="s">
        <v>2377</v>
      </c>
      <c r="D884" s="1850" t="s">
        <v>2378</v>
      </c>
      <c r="E884" s="1850" t="s">
        <v>2379</v>
      </c>
      <c r="F884" s="1850" t="s">
        <v>2268</v>
      </c>
      <c r="G884" s="1850" t="s">
        <v>2380</v>
      </c>
      <c r="H884" s="1850" t="s">
        <v>28</v>
      </c>
      <c r="I884" s="1850" t="s">
        <v>857</v>
      </c>
    </row>
    <row customHeight="1" ht="11.25">
      <c r="A885" s="1850" t="s">
        <v>2250</v>
      </c>
      <c r="B885" s="1850" t="s">
        <v>16</v>
      </c>
      <c r="C885" s="1850" t="s">
        <v>2381</v>
      </c>
      <c r="D885" s="1850" t="s">
        <v>2382</v>
      </c>
      <c r="E885" s="1850" t="s">
        <v>2383</v>
      </c>
      <c r="F885" s="1850" t="s">
        <v>2384</v>
      </c>
      <c r="G885" s="1850" t="s">
        <v>28</v>
      </c>
      <c r="H885" s="1850" t="s">
        <v>28</v>
      </c>
      <c r="I885" s="1850" t="s">
        <v>857</v>
      </c>
    </row>
    <row customHeight="1" ht="11.25">
      <c r="A886" s="1850" t="s">
        <v>2250</v>
      </c>
      <c r="B886" s="1850" t="s">
        <v>16</v>
      </c>
      <c r="C886" s="1850" t="s">
        <v>4418</v>
      </c>
      <c r="D886" s="1850" t="s">
        <v>4419</v>
      </c>
      <c r="E886" s="1850" t="s">
        <v>4420</v>
      </c>
      <c r="F886" s="1850" t="s">
        <v>2590</v>
      </c>
      <c r="G886" s="1850" t="s">
        <v>28</v>
      </c>
      <c r="H886" s="1850" t="s">
        <v>28</v>
      </c>
      <c r="I886" s="1850" t="s">
        <v>857</v>
      </c>
    </row>
    <row customHeight="1" ht="11.25">
      <c r="A887" s="1850" t="s">
        <v>2250</v>
      </c>
      <c r="B887" s="1850" t="s">
        <v>16</v>
      </c>
      <c r="C887" s="1850" t="s">
        <v>4421</v>
      </c>
      <c r="D887" s="1850" t="s">
        <v>4422</v>
      </c>
      <c r="E887" s="1850" t="s">
        <v>4423</v>
      </c>
      <c r="F887" s="1850" t="s">
        <v>2371</v>
      </c>
      <c r="G887" s="1850" t="s">
        <v>4424</v>
      </c>
      <c r="H887" s="1850" t="s">
        <v>28</v>
      </c>
      <c r="I887" s="1850" t="s">
        <v>857</v>
      </c>
    </row>
    <row customHeight="1" ht="11.25">
      <c r="A888" s="1850" t="s">
        <v>2250</v>
      </c>
      <c r="B888" s="1850" t="s">
        <v>16</v>
      </c>
      <c r="C888" s="1850" t="s">
        <v>2388</v>
      </c>
      <c r="D888" s="1850" t="s">
        <v>2389</v>
      </c>
      <c r="E888" s="1850" t="s">
        <v>2390</v>
      </c>
      <c r="F888" s="1850" t="s">
        <v>2268</v>
      </c>
      <c r="G888" s="1850" t="s">
        <v>28</v>
      </c>
      <c r="H888" s="1850" t="s">
        <v>28</v>
      </c>
      <c r="I888" s="1850" t="s">
        <v>857</v>
      </c>
    </row>
    <row customHeight="1" ht="11.25">
      <c r="A889" s="1850" t="s">
        <v>2250</v>
      </c>
      <c r="B889" s="1850" t="s">
        <v>16</v>
      </c>
      <c r="C889" s="1850" t="s">
        <v>2394</v>
      </c>
      <c r="D889" s="1850" t="s">
        <v>2395</v>
      </c>
      <c r="E889" s="1850" t="s">
        <v>2396</v>
      </c>
      <c r="F889" s="1850" t="s">
        <v>2384</v>
      </c>
      <c r="G889" s="1850" t="s">
        <v>2397</v>
      </c>
      <c r="H889" s="1850" t="s">
        <v>28</v>
      </c>
      <c r="I889" s="1850" t="s">
        <v>857</v>
      </c>
    </row>
    <row customHeight="1" ht="11.25">
      <c r="A890" s="1850" t="s">
        <v>2250</v>
      </c>
      <c r="B890" s="1850" t="s">
        <v>16</v>
      </c>
      <c r="C890" s="1850" t="s">
        <v>2404</v>
      </c>
      <c r="D890" s="1850" t="s">
        <v>2405</v>
      </c>
      <c r="E890" s="1850" t="s">
        <v>2406</v>
      </c>
      <c r="F890" s="1850" t="s">
        <v>2349</v>
      </c>
      <c r="G890" s="1850" t="s">
        <v>2407</v>
      </c>
      <c r="H890" s="1850" t="s">
        <v>28</v>
      </c>
      <c r="I890" s="1850" t="s">
        <v>857</v>
      </c>
    </row>
    <row customHeight="1" ht="11.25">
      <c r="A891" s="1850" t="s">
        <v>2250</v>
      </c>
      <c r="B891" s="1850" t="s">
        <v>16</v>
      </c>
      <c r="C891" s="1850" t="s">
        <v>2408</v>
      </c>
      <c r="D891" s="1850" t="s">
        <v>2409</v>
      </c>
      <c r="E891" s="1850" t="s">
        <v>2410</v>
      </c>
      <c r="F891" s="1850" t="s">
        <v>2357</v>
      </c>
      <c r="G891" s="1850" t="s">
        <v>2411</v>
      </c>
      <c r="H891" s="1850" t="s">
        <v>28</v>
      </c>
      <c r="I891" s="1850" t="s">
        <v>857</v>
      </c>
    </row>
    <row customHeight="1" ht="11.25">
      <c r="A892" s="1850" t="s">
        <v>2250</v>
      </c>
      <c r="B892" s="1850" t="s">
        <v>16</v>
      </c>
      <c r="C892" s="1850" t="s">
        <v>2412</v>
      </c>
      <c r="D892" s="1850" t="s">
        <v>2413</v>
      </c>
      <c r="E892" s="1850" t="s">
        <v>2276</v>
      </c>
      <c r="F892" s="1850" t="s">
        <v>2414</v>
      </c>
      <c r="G892" s="1850" t="s">
        <v>2415</v>
      </c>
      <c r="H892" s="1850" t="s">
        <v>28</v>
      </c>
      <c r="I892" s="1850" t="s">
        <v>857</v>
      </c>
    </row>
    <row customHeight="1" ht="11.25">
      <c r="A893" s="1850" t="s">
        <v>2250</v>
      </c>
      <c r="B893" s="1850" t="s">
        <v>16</v>
      </c>
      <c r="C893" s="1850" t="s">
        <v>2416</v>
      </c>
      <c r="D893" s="1850" t="s">
        <v>2417</v>
      </c>
      <c r="E893" s="1850" t="s">
        <v>2418</v>
      </c>
      <c r="F893" s="1850" t="s">
        <v>2419</v>
      </c>
      <c r="G893" s="1850" t="s">
        <v>2420</v>
      </c>
      <c r="H893" s="1850" t="s">
        <v>28</v>
      </c>
      <c r="I893" s="1850" t="s">
        <v>857</v>
      </c>
    </row>
    <row customHeight="1" ht="11.25">
      <c r="A894" s="1850" t="s">
        <v>2250</v>
      </c>
      <c r="B894" s="1850" t="s">
        <v>16</v>
      </c>
      <c r="C894" s="1850" t="s">
        <v>4425</v>
      </c>
      <c r="D894" s="1850" t="s">
        <v>4426</v>
      </c>
      <c r="E894" s="1850" t="s">
        <v>4427</v>
      </c>
      <c r="F894" s="1850" t="s">
        <v>2590</v>
      </c>
      <c r="G894" s="1850" t="s">
        <v>4428</v>
      </c>
      <c r="H894" s="1850" t="s">
        <v>28</v>
      </c>
      <c r="I894" s="1850" t="s">
        <v>857</v>
      </c>
    </row>
    <row customHeight="1" ht="11.25">
      <c r="A895" s="1850" t="s">
        <v>2250</v>
      </c>
      <c r="B895" s="1850" t="s">
        <v>16</v>
      </c>
      <c r="C895" s="1850" t="s">
        <v>2425</v>
      </c>
      <c r="D895" s="1850" t="s">
        <v>2426</v>
      </c>
      <c r="E895" s="1850" t="s">
        <v>2427</v>
      </c>
      <c r="F895" s="1850" t="s">
        <v>2428</v>
      </c>
      <c r="G895" s="1850" t="s">
        <v>28</v>
      </c>
      <c r="H895" s="1850" t="s">
        <v>28</v>
      </c>
      <c r="I895" s="1850" t="s">
        <v>857</v>
      </c>
    </row>
    <row customHeight="1" ht="11.25">
      <c r="A896" s="1850" t="s">
        <v>2250</v>
      </c>
      <c r="B896" s="1850" t="s">
        <v>16</v>
      </c>
      <c r="C896" s="1850" t="s">
        <v>2435</v>
      </c>
      <c r="D896" s="1850" t="s">
        <v>2436</v>
      </c>
      <c r="E896" s="1850" t="s">
        <v>2437</v>
      </c>
      <c r="F896" s="1850" t="s">
        <v>2419</v>
      </c>
      <c r="G896" s="1850" t="s">
        <v>28</v>
      </c>
      <c r="H896" s="1850" t="s">
        <v>28</v>
      </c>
      <c r="I896" s="1850" t="s">
        <v>857</v>
      </c>
    </row>
    <row customHeight="1" ht="11.25">
      <c r="A897" s="1850" t="s">
        <v>2250</v>
      </c>
      <c r="B897" s="1850" t="s">
        <v>16</v>
      </c>
      <c r="C897" s="1850" t="s">
        <v>2442</v>
      </c>
      <c r="D897" s="1850" t="s">
        <v>2443</v>
      </c>
      <c r="E897" s="1850" t="s">
        <v>2444</v>
      </c>
      <c r="F897" s="1850" t="s">
        <v>2315</v>
      </c>
      <c r="G897" s="1850" t="s">
        <v>2445</v>
      </c>
      <c r="H897" s="1850" t="s">
        <v>28</v>
      </c>
      <c r="I897" s="1850" t="s">
        <v>857</v>
      </c>
    </row>
    <row customHeight="1" ht="11.25">
      <c r="A898" s="1850" t="s">
        <v>2250</v>
      </c>
      <c r="B898" s="1850" t="s">
        <v>16</v>
      </c>
      <c r="C898" s="1850" t="s">
        <v>2449</v>
      </c>
      <c r="D898" s="1850" t="s">
        <v>2450</v>
      </c>
      <c r="E898" s="1850" t="s">
        <v>2444</v>
      </c>
      <c r="F898" s="1850" t="s">
        <v>2451</v>
      </c>
      <c r="G898" s="1850" t="s">
        <v>28</v>
      </c>
      <c r="H898" s="1850" t="s">
        <v>28</v>
      </c>
      <c r="I898" s="1850" t="s">
        <v>857</v>
      </c>
    </row>
    <row customHeight="1" ht="11.25">
      <c r="A899" s="1850" t="s">
        <v>2250</v>
      </c>
      <c r="B899" s="1850" t="s">
        <v>16</v>
      </c>
      <c r="C899" s="1850" t="s">
        <v>2455</v>
      </c>
      <c r="D899" s="1850" t="s">
        <v>2456</v>
      </c>
      <c r="E899" s="1850" t="s">
        <v>2444</v>
      </c>
      <c r="F899" s="1850" t="s">
        <v>2457</v>
      </c>
      <c r="G899" s="1850" t="s">
        <v>28</v>
      </c>
      <c r="H899" s="1850" t="s">
        <v>28</v>
      </c>
      <c r="I899" s="1850" t="s">
        <v>857</v>
      </c>
    </row>
    <row customHeight="1" ht="11.25">
      <c r="A900" s="1850" t="s">
        <v>2250</v>
      </c>
      <c r="B900" s="1850" t="s">
        <v>16</v>
      </c>
      <c r="C900" s="1850" t="s">
        <v>2461</v>
      </c>
      <c r="D900" s="1850" t="s">
        <v>2462</v>
      </c>
      <c r="E900" s="1850" t="s">
        <v>2444</v>
      </c>
      <c r="F900" s="1850" t="s">
        <v>2463</v>
      </c>
      <c r="G900" s="1850" t="s">
        <v>28</v>
      </c>
      <c r="H900" s="1850" t="s">
        <v>28</v>
      </c>
      <c r="I900" s="1850" t="s">
        <v>857</v>
      </c>
    </row>
    <row customHeight="1" ht="11.25">
      <c r="A901" s="1850" t="s">
        <v>2250</v>
      </c>
      <c r="B901" s="1850" t="s">
        <v>16</v>
      </c>
      <c r="C901" s="1850" t="s">
        <v>2464</v>
      </c>
      <c r="D901" s="1850" t="s">
        <v>2465</v>
      </c>
      <c r="E901" s="1850" t="s">
        <v>2444</v>
      </c>
      <c r="F901" s="1850" t="s">
        <v>2466</v>
      </c>
      <c r="G901" s="1850" t="s">
        <v>28</v>
      </c>
      <c r="H901" s="1850" t="s">
        <v>28</v>
      </c>
      <c r="I901" s="1850" t="s">
        <v>857</v>
      </c>
    </row>
    <row customHeight="1" ht="11.25">
      <c r="A902" s="1850" t="s">
        <v>2250</v>
      </c>
      <c r="B902" s="1850" t="s">
        <v>16</v>
      </c>
      <c r="C902" s="1850" t="s">
        <v>2470</v>
      </c>
      <c r="D902" s="1850" t="s">
        <v>2471</v>
      </c>
      <c r="E902" s="1850" t="s">
        <v>2444</v>
      </c>
      <c r="F902" s="1850" t="s">
        <v>2472</v>
      </c>
      <c r="G902" s="1850" t="s">
        <v>28</v>
      </c>
      <c r="H902" s="1850" t="s">
        <v>28</v>
      </c>
      <c r="I902" s="1850" t="s">
        <v>857</v>
      </c>
    </row>
    <row customHeight="1" ht="11.25">
      <c r="A903" s="1850" t="s">
        <v>2250</v>
      </c>
      <c r="B903" s="1850" t="s">
        <v>16</v>
      </c>
      <c r="C903" s="1850" t="s">
        <v>2473</v>
      </c>
      <c r="D903" s="1850" t="s">
        <v>2474</v>
      </c>
      <c r="E903" s="1850" t="s">
        <v>2444</v>
      </c>
      <c r="F903" s="1850" t="s">
        <v>2475</v>
      </c>
      <c r="G903" s="1850" t="s">
        <v>28</v>
      </c>
      <c r="H903" s="1850" t="s">
        <v>28</v>
      </c>
      <c r="I903" s="1850" t="s">
        <v>857</v>
      </c>
    </row>
    <row customHeight="1" ht="11.25">
      <c r="A904" s="1850" t="s">
        <v>2250</v>
      </c>
      <c r="B904" s="1850" t="s">
        <v>16</v>
      </c>
      <c r="C904" s="1850" t="s">
        <v>2485</v>
      </c>
      <c r="D904" s="1850" t="s">
        <v>2486</v>
      </c>
      <c r="E904" s="1850" t="s">
        <v>2487</v>
      </c>
      <c r="F904" s="1850" t="s">
        <v>2272</v>
      </c>
      <c r="G904" s="1850" t="s">
        <v>2488</v>
      </c>
      <c r="H904" s="1850" t="s">
        <v>28</v>
      </c>
      <c r="I904" s="1850" t="s">
        <v>857</v>
      </c>
    </row>
    <row customHeight="1" ht="11.25">
      <c r="A905" s="1850" t="s">
        <v>2250</v>
      </c>
      <c r="B905" s="1850" t="s">
        <v>16</v>
      </c>
      <c r="C905" s="1850" t="s">
        <v>2489</v>
      </c>
      <c r="D905" s="1850" t="s">
        <v>2490</v>
      </c>
      <c r="E905" s="1850" t="s">
        <v>2491</v>
      </c>
      <c r="F905" s="1850" t="s">
        <v>2357</v>
      </c>
      <c r="G905" s="1850" t="s">
        <v>2492</v>
      </c>
      <c r="H905" s="1850" t="s">
        <v>28</v>
      </c>
      <c r="I905" s="1850" t="s">
        <v>857</v>
      </c>
    </row>
    <row customHeight="1" ht="11.25">
      <c r="A906" s="1850" t="s">
        <v>2250</v>
      </c>
      <c r="B906" s="1850" t="s">
        <v>16</v>
      </c>
      <c r="C906" s="1850" t="s">
        <v>4429</v>
      </c>
      <c r="D906" s="1850" t="s">
        <v>4430</v>
      </c>
      <c r="E906" s="1850" t="s">
        <v>4431</v>
      </c>
      <c r="F906" s="1850" t="s">
        <v>2254</v>
      </c>
      <c r="G906" s="1850" t="s">
        <v>4432</v>
      </c>
      <c r="H906" s="1850" t="s">
        <v>28</v>
      </c>
      <c r="I906" s="1850" t="s">
        <v>857</v>
      </c>
    </row>
    <row customHeight="1" ht="11.25">
      <c r="A907" s="1850" t="s">
        <v>2250</v>
      </c>
      <c r="B907" s="1850" t="s">
        <v>16</v>
      </c>
      <c r="C907" s="1850" t="s">
        <v>2496</v>
      </c>
      <c r="D907" s="1850" t="s">
        <v>2497</v>
      </c>
      <c r="E907" s="1850" t="s">
        <v>2498</v>
      </c>
      <c r="F907" s="1850" t="s">
        <v>2254</v>
      </c>
      <c r="G907" s="1850" t="s">
        <v>28</v>
      </c>
      <c r="H907" s="1850" t="s">
        <v>28</v>
      </c>
      <c r="I907" s="1850" t="s">
        <v>857</v>
      </c>
    </row>
    <row customHeight="1" ht="11.25">
      <c r="A908" s="1850" t="s">
        <v>2250</v>
      </c>
      <c r="B908" s="1850" t="s">
        <v>16</v>
      </c>
      <c r="C908" s="1850" t="s">
        <v>2499</v>
      </c>
      <c r="D908" s="1850" t="s">
        <v>2500</v>
      </c>
      <c r="E908" s="1850" t="s">
        <v>2501</v>
      </c>
      <c r="F908" s="1850" t="s">
        <v>2272</v>
      </c>
      <c r="G908" s="1850" t="s">
        <v>2502</v>
      </c>
      <c r="H908" s="1850" t="s">
        <v>28</v>
      </c>
      <c r="I908" s="1850" t="s">
        <v>857</v>
      </c>
    </row>
    <row customHeight="1" ht="11.25">
      <c r="A909" s="1850" t="s">
        <v>2250</v>
      </c>
      <c r="B909" s="1850" t="s">
        <v>16</v>
      </c>
      <c r="C909" s="1850" t="s">
        <v>2526</v>
      </c>
      <c r="D909" s="1850" t="s">
        <v>2527</v>
      </c>
      <c r="E909" s="1850" t="s">
        <v>2505</v>
      </c>
      <c r="F909" s="1850" t="s">
        <v>2528</v>
      </c>
      <c r="G909" s="1850" t="s">
        <v>28</v>
      </c>
      <c r="H909" s="1850" t="s">
        <v>28</v>
      </c>
      <c r="I909" s="1850" t="s">
        <v>857</v>
      </c>
    </row>
    <row customHeight="1" ht="11.25">
      <c r="A910" s="1850" t="s">
        <v>2250</v>
      </c>
      <c r="B910" s="1850" t="s">
        <v>16</v>
      </c>
      <c r="C910" s="1850" t="s">
        <v>2532</v>
      </c>
      <c r="D910" s="1850" t="s">
        <v>2533</v>
      </c>
      <c r="E910" s="1850" t="s">
        <v>2505</v>
      </c>
      <c r="F910" s="1850" t="s">
        <v>2534</v>
      </c>
      <c r="G910" s="1850" t="s">
        <v>28</v>
      </c>
      <c r="H910" s="1850" t="s">
        <v>28</v>
      </c>
      <c r="I910" s="1850" t="s">
        <v>857</v>
      </c>
    </row>
    <row customHeight="1" ht="11.25">
      <c r="A911" s="1850" t="s">
        <v>2250</v>
      </c>
      <c r="B911" s="1850" t="s">
        <v>16</v>
      </c>
      <c r="C911" s="1850" t="s">
        <v>2550</v>
      </c>
      <c r="D911" s="1850" t="s">
        <v>2551</v>
      </c>
      <c r="E911" s="1850" t="s">
        <v>2505</v>
      </c>
      <c r="F911" s="1850" t="s">
        <v>2552</v>
      </c>
      <c r="G911" s="1850" t="s">
        <v>28</v>
      </c>
      <c r="H911" s="1850" t="s">
        <v>28</v>
      </c>
      <c r="I911" s="1850" t="s">
        <v>857</v>
      </c>
    </row>
    <row customHeight="1" ht="11.25">
      <c r="A912" s="1850" t="s">
        <v>2250</v>
      </c>
      <c r="B912" s="1850" t="s">
        <v>16</v>
      </c>
      <c r="C912" s="1850" t="s">
        <v>2560</v>
      </c>
      <c r="D912" s="1850" t="s">
        <v>2561</v>
      </c>
      <c r="E912" s="1850" t="s">
        <v>2562</v>
      </c>
      <c r="F912" s="1850" t="s">
        <v>2563</v>
      </c>
      <c r="G912" s="1850" t="s">
        <v>28</v>
      </c>
      <c r="H912" s="1850" t="s">
        <v>28</v>
      </c>
      <c r="I912" s="1850" t="s">
        <v>857</v>
      </c>
    </row>
    <row customHeight="1" ht="11.25">
      <c r="A913" s="1850" t="s">
        <v>2250</v>
      </c>
      <c r="B913" s="1850" t="s">
        <v>16</v>
      </c>
      <c r="C913" s="1850" t="s">
        <v>2564</v>
      </c>
      <c r="D913" s="1850" t="s">
        <v>2565</v>
      </c>
      <c r="E913" s="1850" t="s">
        <v>2566</v>
      </c>
      <c r="F913" s="1850" t="s">
        <v>2315</v>
      </c>
      <c r="G913" s="1850" t="s">
        <v>28</v>
      </c>
      <c r="H913" s="1850" t="s">
        <v>28</v>
      </c>
      <c r="I913" s="1850" t="s">
        <v>857</v>
      </c>
    </row>
    <row customHeight="1" ht="11.25">
      <c r="A914" s="1850" t="s">
        <v>2250</v>
      </c>
      <c r="B914" s="1850" t="s">
        <v>16</v>
      </c>
      <c r="C914" s="1850" t="s">
        <v>2570</v>
      </c>
      <c r="D914" s="1850" t="s">
        <v>2571</v>
      </c>
      <c r="E914" s="1850" t="s">
        <v>2572</v>
      </c>
      <c r="F914" s="1850" t="s">
        <v>2344</v>
      </c>
      <c r="G914" s="1850" t="s">
        <v>28</v>
      </c>
      <c r="H914" s="1850" t="s">
        <v>28</v>
      </c>
      <c r="I914" s="1850" t="s">
        <v>857</v>
      </c>
    </row>
    <row customHeight="1" ht="11.25">
      <c r="A915" s="1850" t="s">
        <v>2250</v>
      </c>
      <c r="B915" s="1850" t="s">
        <v>16</v>
      </c>
      <c r="C915" s="1850" t="s">
        <v>2580</v>
      </c>
      <c r="D915" s="1850" t="s">
        <v>2581</v>
      </c>
      <c r="E915" s="1850" t="s">
        <v>2582</v>
      </c>
      <c r="F915" s="1850" t="s">
        <v>2357</v>
      </c>
      <c r="G915" s="1850" t="s">
        <v>2583</v>
      </c>
      <c r="H915" s="1850" t="s">
        <v>28</v>
      </c>
      <c r="I915" s="1850" t="s">
        <v>857</v>
      </c>
    </row>
    <row customHeight="1" ht="11.25">
      <c r="A916" s="1850" t="s">
        <v>2250</v>
      </c>
      <c r="B916" s="1850" t="s">
        <v>16</v>
      </c>
      <c r="C916" s="1850" t="s">
        <v>2584</v>
      </c>
      <c r="D916" s="1850" t="s">
        <v>2585</v>
      </c>
      <c r="E916" s="1850" t="s">
        <v>2586</v>
      </c>
      <c r="F916" s="1850" t="s">
        <v>2325</v>
      </c>
      <c r="G916" s="1850" t="s">
        <v>28</v>
      </c>
      <c r="H916" s="1850" t="s">
        <v>28</v>
      </c>
      <c r="I916" s="1850" t="s">
        <v>857</v>
      </c>
    </row>
    <row customHeight="1" ht="11.25">
      <c r="A917" s="1850" t="s">
        <v>2250</v>
      </c>
      <c r="B917" s="1850" t="s">
        <v>16</v>
      </c>
      <c r="C917" s="1850" t="s">
        <v>4433</v>
      </c>
      <c r="D917" s="1850" t="s">
        <v>4434</v>
      </c>
      <c r="E917" s="1850" t="s">
        <v>4435</v>
      </c>
      <c r="F917" s="1850" t="s">
        <v>2590</v>
      </c>
      <c r="G917" s="1850" t="s">
        <v>28</v>
      </c>
      <c r="H917" s="1850" t="s">
        <v>28</v>
      </c>
      <c r="I917" s="1850" t="s">
        <v>857</v>
      </c>
    </row>
    <row customHeight="1" ht="11.25">
      <c r="A918" s="1850" t="s">
        <v>2250</v>
      </c>
      <c r="B918" s="1850" t="s">
        <v>16</v>
      </c>
      <c r="C918" s="1850" t="s">
        <v>2595</v>
      </c>
      <c r="D918" s="1850" t="s">
        <v>2596</v>
      </c>
      <c r="E918" s="1850" t="s">
        <v>2597</v>
      </c>
      <c r="F918" s="1850" t="s">
        <v>2598</v>
      </c>
      <c r="G918" s="1850" t="s">
        <v>2599</v>
      </c>
      <c r="H918" s="1850" t="s">
        <v>2600</v>
      </c>
      <c r="I918" s="1850" t="s">
        <v>857</v>
      </c>
    </row>
    <row customHeight="1" ht="11.25">
      <c r="A919" s="1850" t="s">
        <v>2250</v>
      </c>
      <c r="B919" s="1850" t="s">
        <v>16</v>
      </c>
      <c r="C919" s="1850" t="s">
        <v>4436</v>
      </c>
      <c r="D919" s="1850" t="s">
        <v>4437</v>
      </c>
      <c r="E919" s="1850" t="s">
        <v>4438</v>
      </c>
      <c r="F919" s="1850" t="s">
        <v>2598</v>
      </c>
      <c r="G919" s="1850" t="s">
        <v>4439</v>
      </c>
      <c r="H919" s="1850" t="s">
        <v>28</v>
      </c>
      <c r="I919" s="1850" t="s">
        <v>857</v>
      </c>
    </row>
    <row customHeight="1" ht="11.25">
      <c r="A920" s="1850" t="s">
        <v>2250</v>
      </c>
      <c r="B920" s="1850" t="s">
        <v>16</v>
      </c>
      <c r="C920" s="1850" t="s">
        <v>2601</v>
      </c>
      <c r="D920" s="1850" t="s">
        <v>2602</v>
      </c>
      <c r="E920" s="1850" t="s">
        <v>2603</v>
      </c>
      <c r="F920" s="1850" t="s">
        <v>2357</v>
      </c>
      <c r="G920" s="1850" t="s">
        <v>2604</v>
      </c>
      <c r="H920" s="1850" t="s">
        <v>28</v>
      </c>
      <c r="I920" s="1850" t="s">
        <v>857</v>
      </c>
    </row>
    <row customHeight="1" ht="11.25">
      <c r="A921" s="1850" t="s">
        <v>2250</v>
      </c>
      <c r="B921" s="1850" t="s">
        <v>16</v>
      </c>
      <c r="C921" s="1850" t="s">
        <v>2621</v>
      </c>
      <c r="D921" s="1850" t="s">
        <v>2622</v>
      </c>
      <c r="E921" s="1850" t="s">
        <v>2623</v>
      </c>
      <c r="F921" s="1850" t="s">
        <v>2286</v>
      </c>
      <c r="G921" s="1850" t="s">
        <v>2624</v>
      </c>
      <c r="H921" s="1850" t="s">
        <v>28</v>
      </c>
      <c r="I921" s="1850" t="s">
        <v>857</v>
      </c>
    </row>
    <row customHeight="1" ht="11.25">
      <c r="A922" s="1850" t="s">
        <v>2250</v>
      </c>
      <c r="B922" s="1850" t="s">
        <v>16</v>
      </c>
      <c r="C922" s="1850" t="s">
        <v>2625</v>
      </c>
      <c r="D922" s="1850" t="s">
        <v>2626</v>
      </c>
      <c r="E922" s="1850" t="s">
        <v>2627</v>
      </c>
      <c r="F922" s="1850" t="s">
        <v>2254</v>
      </c>
      <c r="G922" s="1850" t="s">
        <v>28</v>
      </c>
      <c r="H922" s="1850" t="s">
        <v>28</v>
      </c>
      <c r="I922" s="1850" t="s">
        <v>857</v>
      </c>
    </row>
    <row customHeight="1" ht="11.25">
      <c r="A923" s="1850" t="s">
        <v>2250</v>
      </c>
      <c r="B923" s="1850" t="s">
        <v>16</v>
      </c>
      <c r="C923" s="1850" t="s">
        <v>2637</v>
      </c>
      <c r="D923" s="1850" t="s">
        <v>2638</v>
      </c>
      <c r="E923" s="1850" t="s">
        <v>2639</v>
      </c>
      <c r="F923" s="1850" t="s">
        <v>2349</v>
      </c>
      <c r="G923" s="1850" t="s">
        <v>28</v>
      </c>
      <c r="H923" s="1850" t="s">
        <v>28</v>
      </c>
      <c r="I923" s="1850" t="s">
        <v>857</v>
      </c>
    </row>
    <row customHeight="1" ht="11.25">
      <c r="A924" s="1850" t="s">
        <v>2250</v>
      </c>
      <c r="B924" s="1850" t="s">
        <v>16</v>
      </c>
      <c r="C924" s="1850" t="s">
        <v>2640</v>
      </c>
      <c r="D924" s="1850" t="s">
        <v>2641</v>
      </c>
      <c r="E924" s="1850" t="s">
        <v>2642</v>
      </c>
      <c r="F924" s="1850" t="s">
        <v>2340</v>
      </c>
      <c r="G924" s="1850" t="s">
        <v>28</v>
      </c>
      <c r="H924" s="1850" t="s">
        <v>28</v>
      </c>
      <c r="I924" s="1850" t="s">
        <v>857</v>
      </c>
    </row>
    <row customHeight="1" ht="11.25">
      <c r="A925" s="1850" t="s">
        <v>2250</v>
      </c>
      <c r="B925" s="1850" t="s">
        <v>16</v>
      </c>
      <c r="C925" s="1850" t="s">
        <v>2643</v>
      </c>
      <c r="D925" s="1850" t="s">
        <v>2644</v>
      </c>
      <c r="E925" s="1850" t="s">
        <v>2645</v>
      </c>
      <c r="F925" s="1850" t="s">
        <v>2646</v>
      </c>
      <c r="G925" s="1850" t="s">
        <v>2647</v>
      </c>
      <c r="H925" s="1850" t="s">
        <v>28</v>
      </c>
      <c r="I925" s="1850" t="s">
        <v>857</v>
      </c>
    </row>
    <row customHeight="1" ht="11.25">
      <c r="A926" s="1850" t="s">
        <v>2250</v>
      </c>
      <c r="B926" s="1850" t="s">
        <v>16</v>
      </c>
      <c r="C926" s="1850" t="s">
        <v>2651</v>
      </c>
      <c r="D926" s="1850" t="s">
        <v>2652</v>
      </c>
      <c r="E926" s="1850" t="s">
        <v>2653</v>
      </c>
      <c r="F926" s="1850" t="s">
        <v>2654</v>
      </c>
      <c r="G926" s="1850" t="s">
        <v>28</v>
      </c>
      <c r="H926" s="1850" t="s">
        <v>28</v>
      </c>
      <c r="I926" s="1850" t="s">
        <v>857</v>
      </c>
    </row>
    <row customHeight="1" ht="11.25">
      <c r="A927" s="1850" t="s">
        <v>2250</v>
      </c>
      <c r="B927" s="1850" t="s">
        <v>16</v>
      </c>
      <c r="C927" s="1850" t="s">
        <v>2655</v>
      </c>
      <c r="D927" s="1850" t="s">
        <v>2656</v>
      </c>
      <c r="E927" s="1850" t="s">
        <v>2653</v>
      </c>
      <c r="F927" s="1850" t="s">
        <v>2349</v>
      </c>
      <c r="G927" s="1850" t="s">
        <v>2502</v>
      </c>
      <c r="H927" s="1850" t="s">
        <v>28</v>
      </c>
      <c r="I927" s="1850" t="s">
        <v>857</v>
      </c>
    </row>
    <row customHeight="1" ht="11.25">
      <c r="A928" s="1850" t="s">
        <v>2250</v>
      </c>
      <c r="B928" s="1850" t="s">
        <v>16</v>
      </c>
      <c r="C928" s="1850" t="s">
        <v>2681</v>
      </c>
      <c r="D928" s="1850" t="s">
        <v>2682</v>
      </c>
      <c r="E928" s="1850" t="s">
        <v>2683</v>
      </c>
      <c r="F928" s="1850" t="s">
        <v>2286</v>
      </c>
      <c r="G928" s="1850" t="s">
        <v>2684</v>
      </c>
      <c r="H928" s="1850" t="s">
        <v>28</v>
      </c>
      <c r="I928" s="1850" t="s">
        <v>857</v>
      </c>
    </row>
    <row customHeight="1" ht="11.25">
      <c r="A929" s="1850" t="s">
        <v>2250</v>
      </c>
      <c r="B929" s="1850" t="s">
        <v>16</v>
      </c>
      <c r="C929" s="1850" t="s">
        <v>2688</v>
      </c>
      <c r="D929" s="1850" t="s">
        <v>2689</v>
      </c>
      <c r="E929" s="1850" t="s">
        <v>2427</v>
      </c>
      <c r="F929" s="1850" t="s">
        <v>2690</v>
      </c>
      <c r="G929" s="1850" t="s">
        <v>28</v>
      </c>
      <c r="H929" s="1850" t="s">
        <v>28</v>
      </c>
      <c r="I929" s="1850" t="s">
        <v>857</v>
      </c>
    </row>
    <row customHeight="1" ht="11.25">
      <c r="A930" s="1850" t="s">
        <v>2250</v>
      </c>
      <c r="B930" s="1850" t="s">
        <v>16</v>
      </c>
      <c r="C930" s="1850" t="s">
        <v>2694</v>
      </c>
      <c r="D930" s="1850" t="s">
        <v>2695</v>
      </c>
      <c r="E930" s="1850" t="s">
        <v>2696</v>
      </c>
      <c r="F930" s="1850" t="s">
        <v>2353</v>
      </c>
      <c r="G930" s="1850" t="s">
        <v>28</v>
      </c>
      <c r="H930" s="1850" t="s">
        <v>28</v>
      </c>
      <c r="I930" s="1850" t="s">
        <v>857</v>
      </c>
    </row>
    <row customHeight="1" ht="11.25">
      <c r="A931" s="1850" t="s">
        <v>2250</v>
      </c>
      <c r="B931" s="1850" t="s">
        <v>16</v>
      </c>
      <c r="C931" s="1850" t="s">
        <v>2703</v>
      </c>
      <c r="D931" s="1850" t="s">
        <v>2704</v>
      </c>
      <c r="E931" s="1850" t="s">
        <v>2562</v>
      </c>
      <c r="F931" s="1850" t="s">
        <v>2705</v>
      </c>
      <c r="G931" s="1850" t="s">
        <v>28</v>
      </c>
      <c r="H931" s="1850" t="s">
        <v>28</v>
      </c>
      <c r="I931" s="1850" t="s">
        <v>857</v>
      </c>
    </row>
    <row customHeight="1" ht="11.25">
      <c r="A932" s="1850" t="s">
        <v>2250</v>
      </c>
      <c r="B932" s="1850" t="s">
        <v>16</v>
      </c>
      <c r="C932" s="1850" t="s">
        <v>2713</v>
      </c>
      <c r="D932" s="1850" t="s">
        <v>2714</v>
      </c>
      <c r="E932" s="1850" t="s">
        <v>2715</v>
      </c>
      <c r="F932" s="1850" t="s">
        <v>2344</v>
      </c>
      <c r="G932" s="1850" t="s">
        <v>28</v>
      </c>
      <c r="H932" s="1850" t="s">
        <v>28</v>
      </c>
      <c r="I932" s="1850" t="s">
        <v>857</v>
      </c>
    </row>
    <row customHeight="1" ht="11.25">
      <c r="A933" s="1850" t="s">
        <v>2250</v>
      </c>
      <c r="B933" s="1850" t="s">
        <v>16</v>
      </c>
      <c r="C933" s="1850" t="s">
        <v>2716</v>
      </c>
      <c r="D933" s="1850" t="s">
        <v>2717</v>
      </c>
      <c r="E933" s="1850" t="s">
        <v>2718</v>
      </c>
      <c r="F933" s="1850" t="s">
        <v>2712</v>
      </c>
      <c r="G933" s="1850" t="s">
        <v>28</v>
      </c>
      <c r="H933" s="1850" t="s">
        <v>28</v>
      </c>
      <c r="I933" s="1850" t="s">
        <v>857</v>
      </c>
    </row>
    <row customHeight="1" ht="11.25">
      <c r="A934" s="1850" t="s">
        <v>2250</v>
      </c>
      <c r="B934" s="1850" t="s">
        <v>16</v>
      </c>
      <c r="C934" s="1850" t="s">
        <v>2723</v>
      </c>
      <c r="D934" s="1850" t="s">
        <v>2724</v>
      </c>
      <c r="E934" s="1850" t="s">
        <v>2725</v>
      </c>
      <c r="F934" s="1850" t="s">
        <v>2357</v>
      </c>
      <c r="G934" s="1850" t="s">
        <v>28</v>
      </c>
      <c r="H934" s="1850" t="s">
        <v>28</v>
      </c>
      <c r="I934" s="1850" t="s">
        <v>857</v>
      </c>
    </row>
    <row customHeight="1" ht="11.25">
      <c r="A935" s="1850" t="s">
        <v>2250</v>
      </c>
      <c r="B935" s="1850" t="s">
        <v>16</v>
      </c>
      <c r="C935" s="1850" t="s">
        <v>2726</v>
      </c>
      <c r="D935" s="1850" t="s">
        <v>2727</v>
      </c>
      <c r="E935" s="1850" t="s">
        <v>2728</v>
      </c>
      <c r="F935" s="1850" t="s">
        <v>2254</v>
      </c>
      <c r="G935" s="1850" t="s">
        <v>2729</v>
      </c>
      <c r="H935" s="1850" t="s">
        <v>28</v>
      </c>
      <c r="I935" s="1850" t="s">
        <v>857</v>
      </c>
    </row>
    <row customHeight="1" ht="11.25">
      <c r="A936" s="1850" t="s">
        <v>2250</v>
      </c>
      <c r="B936" s="1850" t="s">
        <v>16</v>
      </c>
      <c r="C936" s="1850" t="s">
        <v>4440</v>
      </c>
      <c r="D936" s="1850" t="s">
        <v>4441</v>
      </c>
      <c r="E936" s="1850" t="s">
        <v>4442</v>
      </c>
      <c r="F936" s="1850" t="s">
        <v>2590</v>
      </c>
      <c r="G936" s="1850" t="s">
        <v>28</v>
      </c>
      <c r="H936" s="1850" t="s">
        <v>28</v>
      </c>
      <c r="I936" s="1850" t="s">
        <v>857</v>
      </c>
    </row>
    <row customHeight="1" ht="11.25">
      <c r="A937" s="1850" t="s">
        <v>2250</v>
      </c>
      <c r="B937" s="1850" t="s">
        <v>16</v>
      </c>
      <c r="C937" s="1850" t="s">
        <v>2737</v>
      </c>
      <c r="D937" s="1850" t="s">
        <v>2738</v>
      </c>
      <c r="E937" s="1850" t="s">
        <v>2739</v>
      </c>
      <c r="F937" s="1850" t="s">
        <v>2281</v>
      </c>
      <c r="G937" s="1850" t="s">
        <v>28</v>
      </c>
      <c r="H937" s="1850" t="s">
        <v>28</v>
      </c>
      <c r="I937" s="1850" t="s">
        <v>857</v>
      </c>
    </row>
    <row customHeight="1" ht="11.25">
      <c r="A938" s="1850" t="s">
        <v>2250</v>
      </c>
      <c r="B938" s="1850" t="s">
        <v>16</v>
      </c>
      <c r="C938" s="1850" t="s">
        <v>2752</v>
      </c>
      <c r="D938" s="1850" t="s">
        <v>2753</v>
      </c>
      <c r="E938" s="1850" t="s">
        <v>2754</v>
      </c>
      <c r="F938" s="1850" t="s">
        <v>2349</v>
      </c>
      <c r="G938" s="1850" t="s">
        <v>28</v>
      </c>
      <c r="H938" s="1850" t="s">
        <v>28</v>
      </c>
      <c r="I938" s="1850" t="s">
        <v>857</v>
      </c>
    </row>
    <row customHeight="1" ht="11.25">
      <c r="A939" s="1850" t="s">
        <v>2250</v>
      </c>
      <c r="B939" s="1850" t="s">
        <v>16</v>
      </c>
      <c r="C939" s="1850" t="s">
        <v>2755</v>
      </c>
      <c r="D939" s="1850" t="s">
        <v>2756</v>
      </c>
      <c r="E939" s="1850" t="s">
        <v>2757</v>
      </c>
      <c r="F939" s="1850" t="s">
        <v>2758</v>
      </c>
      <c r="G939" s="1850" t="s">
        <v>2759</v>
      </c>
      <c r="H939" s="1850" t="s">
        <v>28</v>
      </c>
      <c r="I939" s="1850" t="s">
        <v>857</v>
      </c>
    </row>
    <row customHeight="1" ht="11.25">
      <c r="A940" s="1850" t="s">
        <v>2250</v>
      </c>
      <c r="B940" s="1850" t="s">
        <v>16</v>
      </c>
      <c r="C940" s="1850" t="s">
        <v>2766</v>
      </c>
      <c r="D940" s="1850" t="s">
        <v>2767</v>
      </c>
      <c r="E940" s="1850" t="s">
        <v>2768</v>
      </c>
      <c r="F940" s="1850" t="s">
        <v>2349</v>
      </c>
      <c r="G940" s="1850" t="s">
        <v>28</v>
      </c>
      <c r="H940" s="1850" t="s">
        <v>2769</v>
      </c>
      <c r="I940" s="1850" t="s">
        <v>857</v>
      </c>
    </row>
    <row customHeight="1" ht="11.25">
      <c r="A941" s="1850" t="s">
        <v>2250</v>
      </c>
      <c r="B941" s="1850" t="s">
        <v>16</v>
      </c>
      <c r="C941" s="1850" t="s">
        <v>2778</v>
      </c>
      <c r="D941" s="1850" t="s">
        <v>2779</v>
      </c>
      <c r="E941" s="1850" t="s">
        <v>2780</v>
      </c>
      <c r="F941" s="1850" t="s">
        <v>2315</v>
      </c>
      <c r="G941" s="1850" t="s">
        <v>28</v>
      </c>
      <c r="H941" s="1850" t="s">
        <v>28</v>
      </c>
      <c r="I941" s="1850" t="s">
        <v>857</v>
      </c>
    </row>
    <row customHeight="1" ht="11.25">
      <c r="A942" s="1850" t="s">
        <v>2250</v>
      </c>
      <c r="B942" s="1850" t="s">
        <v>16</v>
      </c>
      <c r="C942" s="1850" t="s">
        <v>4443</v>
      </c>
      <c r="D942" s="1850" t="s">
        <v>4444</v>
      </c>
      <c r="E942" s="1850" t="s">
        <v>4445</v>
      </c>
      <c r="F942" s="1850" t="s">
        <v>2340</v>
      </c>
      <c r="G942" s="1850" t="s">
        <v>4446</v>
      </c>
      <c r="H942" s="1850" t="s">
        <v>28</v>
      </c>
      <c r="I942" s="1850" t="s">
        <v>857</v>
      </c>
    </row>
    <row customHeight="1" ht="11.25">
      <c r="A943" s="1850" t="s">
        <v>2250</v>
      </c>
      <c r="B943" s="1850" t="s">
        <v>16</v>
      </c>
      <c r="C943" s="1850" t="s">
        <v>2781</v>
      </c>
      <c r="D943" s="1850" t="s">
        <v>2782</v>
      </c>
      <c r="E943" s="1850" t="s">
        <v>2783</v>
      </c>
      <c r="F943" s="1850" t="s">
        <v>2340</v>
      </c>
      <c r="G943" s="1850" t="s">
        <v>2784</v>
      </c>
      <c r="H943" s="1850" t="s">
        <v>28</v>
      </c>
      <c r="I943" s="1850" t="s">
        <v>857</v>
      </c>
    </row>
    <row customHeight="1" ht="11.25">
      <c r="A944" s="1850" t="s">
        <v>2250</v>
      </c>
      <c r="B944" s="1850" t="s">
        <v>16</v>
      </c>
      <c r="C944" s="1850" t="s">
        <v>2798</v>
      </c>
      <c r="D944" s="1850" t="s">
        <v>2799</v>
      </c>
      <c r="E944" s="1850" t="s">
        <v>2800</v>
      </c>
      <c r="F944" s="1850" t="s">
        <v>2801</v>
      </c>
      <c r="G944" s="1850" t="s">
        <v>28</v>
      </c>
      <c r="H944" s="1850" t="s">
        <v>28</v>
      </c>
      <c r="I944" s="1850" t="s">
        <v>857</v>
      </c>
    </row>
    <row customHeight="1" ht="11.25">
      <c r="A945" s="1850" t="s">
        <v>2250</v>
      </c>
      <c r="B945" s="1850" t="s">
        <v>16</v>
      </c>
      <c r="C945" s="1850" t="s">
        <v>2814</v>
      </c>
      <c r="D945" s="1850" t="s">
        <v>2815</v>
      </c>
      <c r="E945" s="1850" t="s">
        <v>2816</v>
      </c>
      <c r="F945" s="1850" t="s">
        <v>579</v>
      </c>
      <c r="G945" s="1850" t="s">
        <v>28</v>
      </c>
      <c r="H945" s="1850" t="s">
        <v>28</v>
      </c>
      <c r="I945" s="1850" t="s">
        <v>857</v>
      </c>
    </row>
    <row customHeight="1" ht="11.25">
      <c r="A946" s="1850" t="s">
        <v>2250</v>
      </c>
      <c r="B946" s="1850" t="s">
        <v>16</v>
      </c>
      <c r="C946" s="1850" t="s">
        <v>4447</v>
      </c>
      <c r="D946" s="1850" t="s">
        <v>4448</v>
      </c>
      <c r="E946" s="1850" t="s">
        <v>4449</v>
      </c>
      <c r="F946" s="1850" t="s">
        <v>579</v>
      </c>
      <c r="G946" s="1850" t="s">
        <v>28</v>
      </c>
      <c r="H946" s="1850" t="s">
        <v>28</v>
      </c>
      <c r="I946" s="1850" t="s">
        <v>857</v>
      </c>
    </row>
    <row customHeight="1" ht="11.25">
      <c r="A947" s="1850" t="s">
        <v>2250</v>
      </c>
      <c r="B947" s="1850" t="s">
        <v>16</v>
      </c>
      <c r="C947" s="1850" t="s">
        <v>4450</v>
      </c>
      <c r="D947" s="1850" t="s">
        <v>4451</v>
      </c>
      <c r="E947" s="1850" t="s">
        <v>4452</v>
      </c>
      <c r="F947" s="1850" t="s">
        <v>579</v>
      </c>
      <c r="G947" s="1850" t="s">
        <v>4453</v>
      </c>
      <c r="H947" s="1850" t="s">
        <v>28</v>
      </c>
      <c r="I947" s="1850" t="s">
        <v>857</v>
      </c>
    </row>
    <row customHeight="1" ht="11.25">
      <c r="A948" s="1850" t="s">
        <v>2250</v>
      </c>
      <c r="B948" s="1850" t="s">
        <v>16</v>
      </c>
      <c r="C948" s="1850" t="s">
        <v>2839</v>
      </c>
      <c r="D948" s="1850" t="s">
        <v>2840</v>
      </c>
      <c r="E948" s="1850" t="s">
        <v>2841</v>
      </c>
      <c r="F948" s="1850" t="s">
        <v>579</v>
      </c>
      <c r="G948" s="1850" t="s">
        <v>2842</v>
      </c>
      <c r="H948" s="1850" t="s">
        <v>28</v>
      </c>
      <c r="I948" s="1850" t="s">
        <v>857</v>
      </c>
    </row>
    <row customHeight="1" ht="11.25">
      <c r="A949" s="1850" t="s">
        <v>2250</v>
      </c>
      <c r="B949" s="1850" t="s">
        <v>16</v>
      </c>
      <c r="C949" s="1850" t="s">
        <v>2860</v>
      </c>
      <c r="D949" s="1850" t="s">
        <v>2861</v>
      </c>
      <c r="E949" s="1850" t="s">
        <v>2862</v>
      </c>
      <c r="F949" s="1850" t="s">
        <v>2419</v>
      </c>
      <c r="G949" s="1850" t="s">
        <v>28</v>
      </c>
      <c r="H949" s="1850" t="s">
        <v>28</v>
      </c>
      <c r="I949" s="1850" t="s">
        <v>857</v>
      </c>
    </row>
    <row customHeight="1" ht="11.25">
      <c r="A950" s="1850" t="s">
        <v>2250</v>
      </c>
      <c r="B950" s="1850" t="s">
        <v>16</v>
      </c>
      <c r="C950" s="1850" t="s">
        <v>2863</v>
      </c>
      <c r="D950" s="1850" t="s">
        <v>2864</v>
      </c>
      <c r="E950" s="1850" t="s">
        <v>2865</v>
      </c>
      <c r="F950" s="1850" t="s">
        <v>2281</v>
      </c>
      <c r="G950" s="1850" t="s">
        <v>28</v>
      </c>
      <c r="H950" s="1850" t="s">
        <v>28</v>
      </c>
      <c r="I950" s="1850" t="s">
        <v>857</v>
      </c>
    </row>
    <row customHeight="1" ht="11.25">
      <c r="A951" s="1850" t="s">
        <v>2250</v>
      </c>
      <c r="B951" s="1850" t="s">
        <v>16</v>
      </c>
      <c r="C951" s="1850" t="s">
        <v>4454</v>
      </c>
      <c r="D951" s="1850" t="s">
        <v>4455</v>
      </c>
      <c r="E951" s="1850" t="s">
        <v>4456</v>
      </c>
      <c r="F951" s="1850" t="s">
        <v>2281</v>
      </c>
      <c r="G951" s="1850" t="s">
        <v>28</v>
      </c>
      <c r="H951" s="1850" t="s">
        <v>28</v>
      </c>
      <c r="I951" s="1850" t="s">
        <v>857</v>
      </c>
    </row>
    <row customHeight="1" ht="11.25">
      <c r="A952" s="1850" t="s">
        <v>2250</v>
      </c>
      <c r="B952" s="1850" t="s">
        <v>16</v>
      </c>
      <c r="C952" s="1850" t="s">
        <v>4457</v>
      </c>
      <c r="D952" s="1850" t="s">
        <v>4458</v>
      </c>
      <c r="E952" s="1850" t="s">
        <v>4459</v>
      </c>
      <c r="F952" s="1850" t="s">
        <v>3220</v>
      </c>
      <c r="G952" s="1850" t="s">
        <v>28</v>
      </c>
      <c r="H952" s="1850" t="s">
        <v>28</v>
      </c>
      <c r="I952" s="1850" t="s">
        <v>857</v>
      </c>
    </row>
    <row customHeight="1" ht="11.25">
      <c r="A953" s="1850" t="s">
        <v>2250</v>
      </c>
      <c r="B953" s="1850" t="s">
        <v>16</v>
      </c>
      <c r="C953" s="1850" t="s">
        <v>2869</v>
      </c>
      <c r="D953" s="1850" t="s">
        <v>2870</v>
      </c>
      <c r="E953" s="1850" t="s">
        <v>2871</v>
      </c>
      <c r="F953" s="1850" t="s">
        <v>2598</v>
      </c>
      <c r="G953" s="1850" t="s">
        <v>28</v>
      </c>
      <c r="H953" s="1850" t="s">
        <v>28</v>
      </c>
      <c r="I953" s="1850" t="s">
        <v>857</v>
      </c>
    </row>
    <row customHeight="1" ht="11.25">
      <c r="A954" s="1850" t="s">
        <v>2250</v>
      </c>
      <c r="B954" s="1850" t="s">
        <v>16</v>
      </c>
      <c r="C954" s="1850" t="s">
        <v>4460</v>
      </c>
      <c r="D954" s="1850" t="s">
        <v>4461</v>
      </c>
      <c r="E954" s="1850" t="s">
        <v>4462</v>
      </c>
      <c r="F954" s="1850" t="s">
        <v>2598</v>
      </c>
      <c r="G954" s="1850" t="s">
        <v>28</v>
      </c>
      <c r="H954" s="1850" t="s">
        <v>28</v>
      </c>
      <c r="I954" s="1850" t="s">
        <v>857</v>
      </c>
    </row>
    <row customHeight="1" ht="11.25">
      <c r="A955" s="1850" t="s">
        <v>2250</v>
      </c>
      <c r="B955" s="1850" t="s">
        <v>16</v>
      </c>
      <c r="C955" s="1850" t="s">
        <v>2872</v>
      </c>
      <c r="D955" s="1850" t="s">
        <v>2873</v>
      </c>
      <c r="E955" s="1850" t="s">
        <v>2874</v>
      </c>
      <c r="F955" s="1850" t="s">
        <v>2371</v>
      </c>
      <c r="G955" s="1850" t="s">
        <v>2875</v>
      </c>
      <c r="H955" s="1850" t="s">
        <v>28</v>
      </c>
      <c r="I955" s="1850" t="s">
        <v>857</v>
      </c>
    </row>
    <row customHeight="1" ht="11.25">
      <c r="A956" s="1850" t="s">
        <v>2250</v>
      </c>
      <c r="B956" s="1850" t="s">
        <v>16</v>
      </c>
      <c r="C956" s="1850" t="s">
        <v>2876</v>
      </c>
      <c r="D956" s="1850" t="s">
        <v>2877</v>
      </c>
      <c r="E956" s="1850" t="s">
        <v>2878</v>
      </c>
      <c r="F956" s="1850" t="s">
        <v>2272</v>
      </c>
      <c r="G956" s="1850" t="s">
        <v>28</v>
      </c>
      <c r="H956" s="1850" t="s">
        <v>2879</v>
      </c>
      <c r="I956" s="1850" t="s">
        <v>857</v>
      </c>
    </row>
    <row customHeight="1" ht="11.25">
      <c r="A957" s="1850" t="s">
        <v>2250</v>
      </c>
      <c r="B957" s="1850" t="s">
        <v>16</v>
      </c>
      <c r="C957" s="1850" t="s">
        <v>4463</v>
      </c>
      <c r="D957" s="1850" t="s">
        <v>4464</v>
      </c>
      <c r="E957" s="1850" t="s">
        <v>4465</v>
      </c>
      <c r="F957" s="1850" t="s">
        <v>2384</v>
      </c>
      <c r="G957" s="1850" t="s">
        <v>28</v>
      </c>
      <c r="H957" s="1850" t="s">
        <v>4466</v>
      </c>
      <c r="I957" s="1850" t="s">
        <v>857</v>
      </c>
    </row>
    <row customHeight="1" ht="11.25">
      <c r="A958" s="1850" t="s">
        <v>2250</v>
      </c>
      <c r="B958" s="1850" t="s">
        <v>16</v>
      </c>
      <c r="C958" s="1850" t="s">
        <v>4467</v>
      </c>
      <c r="D958" s="1850" t="s">
        <v>4468</v>
      </c>
      <c r="E958" s="1850" t="s">
        <v>4469</v>
      </c>
      <c r="F958" s="1850" t="s">
        <v>2281</v>
      </c>
      <c r="G958" s="1850" t="s">
        <v>28</v>
      </c>
      <c r="H958" s="1850" t="s">
        <v>28</v>
      </c>
      <c r="I958" s="1850" t="s">
        <v>857</v>
      </c>
    </row>
    <row customHeight="1" ht="11.25">
      <c r="A959" s="1850" t="s">
        <v>2250</v>
      </c>
      <c r="B959" s="1850" t="s">
        <v>16</v>
      </c>
      <c r="C959" s="1850" t="s">
        <v>2880</v>
      </c>
      <c r="D959" s="1850" t="s">
        <v>2881</v>
      </c>
      <c r="E959" s="1850" t="s">
        <v>2882</v>
      </c>
      <c r="F959" s="1850" t="s">
        <v>2272</v>
      </c>
      <c r="G959" s="1850" t="s">
        <v>28</v>
      </c>
      <c r="H959" s="1850" t="s">
        <v>28</v>
      </c>
      <c r="I959" s="1850" t="s">
        <v>857</v>
      </c>
    </row>
    <row customHeight="1" ht="11.25">
      <c r="A960" s="1850" t="s">
        <v>2250</v>
      </c>
      <c r="B960" s="1850" t="s">
        <v>16</v>
      </c>
      <c r="C960" s="1850" t="s">
        <v>4470</v>
      </c>
      <c r="D960" s="1850" t="s">
        <v>4471</v>
      </c>
      <c r="E960" s="1850" t="s">
        <v>4472</v>
      </c>
      <c r="F960" s="1850" t="s">
        <v>2272</v>
      </c>
      <c r="G960" s="1850" t="s">
        <v>4473</v>
      </c>
      <c r="H960" s="1850" t="s">
        <v>28</v>
      </c>
      <c r="I960" s="1850" t="s">
        <v>857</v>
      </c>
    </row>
    <row customHeight="1" ht="11.25">
      <c r="A961" s="1850" t="s">
        <v>2250</v>
      </c>
      <c r="B961" s="1850" t="s">
        <v>16</v>
      </c>
      <c r="C961" s="1850" t="s">
        <v>4474</v>
      </c>
      <c r="D961" s="1850" t="s">
        <v>4475</v>
      </c>
      <c r="E961" s="1850" t="s">
        <v>4476</v>
      </c>
      <c r="F961" s="1850" t="s">
        <v>2376</v>
      </c>
      <c r="G961" s="1850" t="s">
        <v>28</v>
      </c>
      <c r="H961" s="1850" t="s">
        <v>28</v>
      </c>
      <c r="I961" s="1850" t="s">
        <v>857</v>
      </c>
    </row>
    <row customHeight="1" ht="11.25">
      <c r="A962" s="1850" t="s">
        <v>2250</v>
      </c>
      <c r="B962" s="1850" t="s">
        <v>16</v>
      </c>
      <c r="C962" s="1850" t="s">
        <v>2883</v>
      </c>
      <c r="D962" s="1850" t="s">
        <v>2884</v>
      </c>
      <c r="E962" s="1850" t="s">
        <v>2885</v>
      </c>
      <c r="F962" s="1850" t="s">
        <v>2371</v>
      </c>
      <c r="G962" s="1850" t="s">
        <v>28</v>
      </c>
      <c r="H962" s="1850" t="s">
        <v>28</v>
      </c>
      <c r="I962" s="1850" t="s">
        <v>857</v>
      </c>
    </row>
    <row customHeight="1" ht="11.25">
      <c r="A963" s="1850" t="s">
        <v>2250</v>
      </c>
      <c r="B963" s="1850" t="s">
        <v>16</v>
      </c>
      <c r="C963" s="1850" t="s">
        <v>4477</v>
      </c>
      <c r="D963" s="1850" t="s">
        <v>4478</v>
      </c>
      <c r="E963" s="1850" t="s">
        <v>4479</v>
      </c>
      <c r="F963" s="1850" t="s">
        <v>2384</v>
      </c>
      <c r="G963" s="1850" t="s">
        <v>28</v>
      </c>
      <c r="H963" s="1850" t="s">
        <v>28</v>
      </c>
      <c r="I963" s="1850" t="s">
        <v>857</v>
      </c>
    </row>
    <row customHeight="1" ht="11.25">
      <c r="A964" s="1850" t="s">
        <v>2250</v>
      </c>
      <c r="B964" s="1850" t="s">
        <v>16</v>
      </c>
      <c r="C964" s="1850" t="s">
        <v>4480</v>
      </c>
      <c r="D964" s="1850" t="s">
        <v>4481</v>
      </c>
      <c r="E964" s="1850" t="s">
        <v>4482</v>
      </c>
      <c r="F964" s="1850" t="s">
        <v>2419</v>
      </c>
      <c r="G964" s="1850" t="s">
        <v>28</v>
      </c>
      <c r="H964" s="1850" t="s">
        <v>28</v>
      </c>
      <c r="I964" s="1850" t="s">
        <v>857</v>
      </c>
    </row>
    <row customHeight="1" ht="11.25">
      <c r="A965" s="1850" t="s">
        <v>2250</v>
      </c>
      <c r="B965" s="1850" t="s">
        <v>16</v>
      </c>
      <c r="C965" s="1850" t="s">
        <v>4483</v>
      </c>
      <c r="D965" s="1850" t="s">
        <v>4484</v>
      </c>
      <c r="E965" s="1850" t="s">
        <v>4485</v>
      </c>
      <c r="F965" s="1850" t="s">
        <v>2598</v>
      </c>
      <c r="G965" s="1850" t="s">
        <v>4486</v>
      </c>
      <c r="H965" s="1850" t="s">
        <v>28</v>
      </c>
      <c r="I965" s="1850" t="s">
        <v>857</v>
      </c>
    </row>
    <row customHeight="1" ht="11.25">
      <c r="A966" s="1850" t="s">
        <v>2250</v>
      </c>
      <c r="B966" s="1850" t="s">
        <v>16</v>
      </c>
      <c r="C966" s="1850" t="s">
        <v>4487</v>
      </c>
      <c r="D966" s="1850" t="s">
        <v>4488</v>
      </c>
      <c r="E966" s="1850" t="s">
        <v>4489</v>
      </c>
      <c r="F966" s="1850" t="s">
        <v>2590</v>
      </c>
      <c r="G966" s="1850" t="s">
        <v>28</v>
      </c>
      <c r="H966" s="1850" t="s">
        <v>28</v>
      </c>
      <c r="I966" s="1850" t="s">
        <v>857</v>
      </c>
    </row>
    <row customHeight="1" ht="11.25">
      <c r="A967" s="1850" t="s">
        <v>2250</v>
      </c>
      <c r="B967" s="1850" t="s">
        <v>16</v>
      </c>
      <c r="C967" s="1850" t="s">
        <v>4490</v>
      </c>
      <c r="D967" s="1850" t="s">
        <v>4491</v>
      </c>
      <c r="E967" s="1850" t="s">
        <v>4492</v>
      </c>
      <c r="F967" s="1850" t="s">
        <v>2371</v>
      </c>
      <c r="G967" s="1850" t="s">
        <v>28</v>
      </c>
      <c r="H967" s="1850" t="s">
        <v>28</v>
      </c>
      <c r="I967" s="1850" t="s">
        <v>857</v>
      </c>
    </row>
    <row customHeight="1" ht="11.25">
      <c r="A968" s="1850" t="s">
        <v>2250</v>
      </c>
      <c r="B968" s="1850" t="s">
        <v>16</v>
      </c>
      <c r="C968" s="1850" t="s">
        <v>2886</v>
      </c>
      <c r="D968" s="1850" t="s">
        <v>2887</v>
      </c>
      <c r="E968" s="1850" t="s">
        <v>2888</v>
      </c>
      <c r="F968" s="1850" t="s">
        <v>2307</v>
      </c>
      <c r="G968" s="1850" t="s">
        <v>28</v>
      </c>
      <c r="H968" s="1850" t="s">
        <v>28</v>
      </c>
      <c r="I968" s="1850" t="s">
        <v>857</v>
      </c>
    </row>
    <row customHeight="1" ht="11.25">
      <c r="A969" s="1850" t="s">
        <v>2250</v>
      </c>
      <c r="B969" s="1850" t="s">
        <v>16</v>
      </c>
      <c r="C969" s="1850" t="s">
        <v>4493</v>
      </c>
      <c r="D969" s="1850" t="s">
        <v>4494</v>
      </c>
      <c r="E969" s="1850" t="s">
        <v>4495</v>
      </c>
      <c r="F969" s="1850" t="s">
        <v>2307</v>
      </c>
      <c r="G969" s="1850" t="s">
        <v>28</v>
      </c>
      <c r="H969" s="1850" t="s">
        <v>28</v>
      </c>
      <c r="I969" s="1850" t="s">
        <v>857</v>
      </c>
    </row>
    <row customHeight="1" ht="11.25">
      <c r="A970" s="1850" t="s">
        <v>2250</v>
      </c>
      <c r="B970" s="1850" t="s">
        <v>16</v>
      </c>
      <c r="C970" s="1850" t="s">
        <v>4496</v>
      </c>
      <c r="D970" s="1850" t="s">
        <v>4497</v>
      </c>
      <c r="E970" s="1850" t="s">
        <v>4498</v>
      </c>
      <c r="F970" s="1850" t="s">
        <v>2712</v>
      </c>
      <c r="G970" s="1850" t="s">
        <v>28</v>
      </c>
      <c r="H970" s="1850" t="s">
        <v>28</v>
      </c>
      <c r="I970" s="1850" t="s">
        <v>857</v>
      </c>
    </row>
    <row customHeight="1" ht="11.25">
      <c r="A971" s="1850" t="s">
        <v>2250</v>
      </c>
      <c r="B971" s="1850" t="s">
        <v>16</v>
      </c>
      <c r="C971" s="1850" t="s">
        <v>4499</v>
      </c>
      <c r="D971" s="1850" t="s">
        <v>4500</v>
      </c>
      <c r="E971" s="1850" t="s">
        <v>4501</v>
      </c>
      <c r="F971" s="1850" t="s">
        <v>2268</v>
      </c>
      <c r="G971" s="1850" t="s">
        <v>28</v>
      </c>
      <c r="H971" s="1850" t="s">
        <v>28</v>
      </c>
      <c r="I971" s="1850" t="s">
        <v>857</v>
      </c>
    </row>
    <row customHeight="1" ht="11.25">
      <c r="A972" s="1850" t="s">
        <v>2250</v>
      </c>
      <c r="B972" s="1850" t="s">
        <v>16</v>
      </c>
      <c r="C972" s="1850" t="s">
        <v>2895</v>
      </c>
      <c r="D972" s="1850" t="s">
        <v>2896</v>
      </c>
      <c r="E972" s="1850" t="s">
        <v>2897</v>
      </c>
      <c r="F972" s="1850" t="s">
        <v>2712</v>
      </c>
      <c r="G972" s="1850" t="s">
        <v>28</v>
      </c>
      <c r="H972" s="1850" t="s">
        <v>28</v>
      </c>
      <c r="I972" s="1850" t="s">
        <v>857</v>
      </c>
    </row>
    <row customHeight="1" ht="11.25">
      <c r="A973" s="1850" t="s">
        <v>2250</v>
      </c>
      <c r="B973" s="1850" t="s">
        <v>16</v>
      </c>
      <c r="C973" s="1850" t="s">
        <v>2898</v>
      </c>
      <c r="D973" s="1850" t="s">
        <v>2899</v>
      </c>
      <c r="E973" s="1850" t="s">
        <v>2900</v>
      </c>
      <c r="F973" s="1850" t="s">
        <v>2712</v>
      </c>
      <c r="G973" s="1850" t="s">
        <v>28</v>
      </c>
      <c r="H973" s="1850" t="s">
        <v>28</v>
      </c>
      <c r="I973" s="1850" t="s">
        <v>857</v>
      </c>
    </row>
    <row customHeight="1" ht="11.25">
      <c r="A974" s="1850" t="s">
        <v>2250</v>
      </c>
      <c r="B974" s="1850" t="s">
        <v>16</v>
      </c>
      <c r="C974" s="1850" t="s">
        <v>2901</v>
      </c>
      <c r="D974" s="1850" t="s">
        <v>2902</v>
      </c>
      <c r="E974" s="1850" t="s">
        <v>2903</v>
      </c>
      <c r="F974" s="1850" t="s">
        <v>2712</v>
      </c>
      <c r="G974" s="1850" t="s">
        <v>28</v>
      </c>
      <c r="H974" s="1850" t="s">
        <v>28</v>
      </c>
      <c r="I974" s="1850" t="s">
        <v>857</v>
      </c>
    </row>
    <row customHeight="1" ht="11.25">
      <c r="A975" s="1850" t="s">
        <v>2250</v>
      </c>
      <c r="B975" s="1850" t="s">
        <v>16</v>
      </c>
      <c r="C975" s="1850" t="s">
        <v>2907</v>
      </c>
      <c r="D975" s="1850" t="s">
        <v>2908</v>
      </c>
      <c r="E975" s="1850" t="s">
        <v>2909</v>
      </c>
      <c r="F975" s="1850" t="s">
        <v>2307</v>
      </c>
      <c r="G975" s="1850" t="s">
        <v>28</v>
      </c>
      <c r="H975" s="1850" t="s">
        <v>28</v>
      </c>
      <c r="I975" s="1850" t="s">
        <v>857</v>
      </c>
    </row>
    <row customHeight="1" ht="11.25">
      <c r="A976" s="1850" t="s">
        <v>2250</v>
      </c>
      <c r="B976" s="1850" t="s">
        <v>16</v>
      </c>
      <c r="C976" s="1850" t="s">
        <v>2910</v>
      </c>
      <c r="D976" s="1850" t="s">
        <v>2911</v>
      </c>
      <c r="E976" s="1850" t="s">
        <v>2912</v>
      </c>
      <c r="F976" s="1850" t="s">
        <v>2307</v>
      </c>
      <c r="G976" s="1850" t="s">
        <v>28</v>
      </c>
      <c r="H976" s="1850" t="s">
        <v>28</v>
      </c>
      <c r="I976" s="1850" t="s">
        <v>857</v>
      </c>
    </row>
    <row customHeight="1" ht="11.25">
      <c r="A977" s="1850" t="s">
        <v>2250</v>
      </c>
      <c r="B977" s="1850" t="s">
        <v>16</v>
      </c>
      <c r="C977" s="1850" t="s">
        <v>4502</v>
      </c>
      <c r="D977" s="1850" t="s">
        <v>4503</v>
      </c>
      <c r="E977" s="1850" t="s">
        <v>4504</v>
      </c>
      <c r="F977" s="1850" t="s">
        <v>2307</v>
      </c>
      <c r="G977" s="1850" t="s">
        <v>28</v>
      </c>
      <c r="H977" s="1850" t="s">
        <v>28</v>
      </c>
      <c r="I977" s="1850" t="s">
        <v>857</v>
      </c>
    </row>
    <row customHeight="1" ht="11.25">
      <c r="A978" s="1850" t="s">
        <v>2250</v>
      </c>
      <c r="B978" s="1850" t="s">
        <v>16</v>
      </c>
      <c r="C978" s="1850" t="s">
        <v>4505</v>
      </c>
      <c r="D978" s="1850" t="s">
        <v>4506</v>
      </c>
      <c r="E978" s="1850" t="s">
        <v>4507</v>
      </c>
      <c r="F978" s="1850" t="s">
        <v>2268</v>
      </c>
      <c r="G978" s="1850" t="s">
        <v>28</v>
      </c>
      <c r="H978" s="1850" t="s">
        <v>28</v>
      </c>
      <c r="I978" s="1850" t="s">
        <v>857</v>
      </c>
    </row>
    <row customHeight="1" ht="11.25">
      <c r="A979" s="1850" t="s">
        <v>2250</v>
      </c>
      <c r="B979" s="1850" t="s">
        <v>16</v>
      </c>
      <c r="C979" s="1850" t="s">
        <v>4508</v>
      </c>
      <c r="D979" s="1850" t="s">
        <v>4509</v>
      </c>
      <c r="E979" s="1850" t="s">
        <v>4510</v>
      </c>
      <c r="F979" s="1850" t="s">
        <v>2268</v>
      </c>
      <c r="G979" s="1850" t="s">
        <v>28</v>
      </c>
      <c r="H979" s="1850" t="s">
        <v>28</v>
      </c>
      <c r="I979" s="1850" t="s">
        <v>857</v>
      </c>
    </row>
    <row customHeight="1" ht="11.25">
      <c r="A980" s="1850" t="s">
        <v>2250</v>
      </c>
      <c r="B980" s="1850" t="s">
        <v>16</v>
      </c>
      <c r="C980" s="1850" t="s">
        <v>2916</v>
      </c>
      <c r="D980" s="1850" t="s">
        <v>2917</v>
      </c>
      <c r="E980" s="1850" t="s">
        <v>2918</v>
      </c>
      <c r="F980" s="1850" t="s">
        <v>2268</v>
      </c>
      <c r="G980" s="1850" t="s">
        <v>28</v>
      </c>
      <c r="H980" s="1850" t="s">
        <v>28</v>
      </c>
      <c r="I980" s="1850" t="s">
        <v>857</v>
      </c>
    </row>
    <row customHeight="1" ht="11.25">
      <c r="A981" s="1850" t="s">
        <v>2250</v>
      </c>
      <c r="B981" s="1850" t="s">
        <v>16</v>
      </c>
      <c r="C981" s="1850" t="s">
        <v>2934</v>
      </c>
      <c r="D981" s="1850" t="s">
        <v>2935</v>
      </c>
      <c r="E981" s="1850" t="s">
        <v>2936</v>
      </c>
      <c r="F981" s="1850" t="s">
        <v>2371</v>
      </c>
      <c r="G981" s="1850" t="s">
        <v>28</v>
      </c>
      <c r="H981" s="1850" t="s">
        <v>28</v>
      </c>
      <c r="I981" s="1850" t="s">
        <v>857</v>
      </c>
    </row>
    <row customHeight="1" ht="11.25">
      <c r="A982" s="1850" t="s">
        <v>2250</v>
      </c>
      <c r="B982" s="1850" t="s">
        <v>16</v>
      </c>
      <c r="C982" s="1850" t="s">
        <v>2937</v>
      </c>
      <c r="D982" s="1850" t="s">
        <v>2938</v>
      </c>
      <c r="E982" s="1850" t="s">
        <v>2939</v>
      </c>
      <c r="F982" s="1850" t="s">
        <v>2384</v>
      </c>
      <c r="G982" s="1850" t="s">
        <v>28</v>
      </c>
      <c r="H982" s="1850" t="s">
        <v>2940</v>
      </c>
      <c r="I982" s="1850" t="s">
        <v>857</v>
      </c>
    </row>
    <row customHeight="1" ht="11.25">
      <c r="A983" s="1850" t="s">
        <v>2250</v>
      </c>
      <c r="B983" s="1850" t="s">
        <v>16</v>
      </c>
      <c r="C983" s="1850" t="s">
        <v>2941</v>
      </c>
      <c r="D983" s="1850" t="s">
        <v>2942</v>
      </c>
      <c r="E983" s="1850" t="s">
        <v>2943</v>
      </c>
      <c r="F983" s="1850" t="s">
        <v>2598</v>
      </c>
      <c r="G983" s="1850" t="s">
        <v>28</v>
      </c>
      <c r="H983" s="1850" t="s">
        <v>28</v>
      </c>
      <c r="I983" s="1850" t="s">
        <v>857</v>
      </c>
    </row>
    <row customHeight="1" ht="11.25">
      <c r="A984" s="1850" t="s">
        <v>2250</v>
      </c>
      <c r="B984" s="1850" t="s">
        <v>16</v>
      </c>
      <c r="C984" s="1850" t="s">
        <v>2944</v>
      </c>
      <c r="D984" s="1850" t="s">
        <v>2945</v>
      </c>
      <c r="E984" s="1850" t="s">
        <v>2946</v>
      </c>
      <c r="F984" s="1850" t="s">
        <v>2419</v>
      </c>
      <c r="G984" s="1850" t="s">
        <v>2947</v>
      </c>
      <c r="H984" s="1850" t="s">
        <v>28</v>
      </c>
      <c r="I984" s="1850" t="s">
        <v>857</v>
      </c>
    </row>
    <row customHeight="1" ht="11.25">
      <c r="A985" s="1850" t="s">
        <v>2250</v>
      </c>
      <c r="B985" s="1850" t="s">
        <v>16</v>
      </c>
      <c r="C985" s="1850" t="s">
        <v>4511</v>
      </c>
      <c r="D985" s="1850" t="s">
        <v>4512</v>
      </c>
      <c r="E985" s="1850" t="s">
        <v>4513</v>
      </c>
      <c r="F985" s="1850" t="s">
        <v>2598</v>
      </c>
      <c r="G985" s="1850" t="s">
        <v>28</v>
      </c>
      <c r="H985" s="1850" t="s">
        <v>28</v>
      </c>
      <c r="I985" s="1850" t="s">
        <v>857</v>
      </c>
    </row>
    <row customHeight="1" ht="11.25">
      <c r="A986" s="1850" t="s">
        <v>2250</v>
      </c>
      <c r="B986" s="1850" t="s">
        <v>16</v>
      </c>
      <c r="C986" s="1850" t="s">
        <v>4514</v>
      </c>
      <c r="D986" s="1850" t="s">
        <v>4515</v>
      </c>
      <c r="E986" s="1850" t="s">
        <v>4516</v>
      </c>
      <c r="F986" s="1850" t="s">
        <v>2349</v>
      </c>
      <c r="G986" s="1850" t="s">
        <v>28</v>
      </c>
      <c r="H986" s="1850" t="s">
        <v>28</v>
      </c>
      <c r="I986" s="1850" t="s">
        <v>857</v>
      </c>
    </row>
    <row customHeight="1" ht="11.25">
      <c r="A987" s="1850" t="s">
        <v>2250</v>
      </c>
      <c r="B987" s="1850" t="s">
        <v>16</v>
      </c>
      <c r="C987" s="1850" t="s">
        <v>2951</v>
      </c>
      <c r="D987" s="1850" t="s">
        <v>2952</v>
      </c>
      <c r="E987" s="1850" t="s">
        <v>2953</v>
      </c>
      <c r="F987" s="1850" t="s">
        <v>2590</v>
      </c>
      <c r="G987" s="1850" t="s">
        <v>28</v>
      </c>
      <c r="H987" s="1850" t="s">
        <v>28</v>
      </c>
      <c r="I987" s="1850" t="s">
        <v>857</v>
      </c>
    </row>
    <row customHeight="1" ht="11.25">
      <c r="A988" s="1850" t="s">
        <v>2250</v>
      </c>
      <c r="B988" s="1850" t="s">
        <v>16</v>
      </c>
      <c r="C988" s="1850" t="s">
        <v>2954</v>
      </c>
      <c r="D988" s="1850" t="s">
        <v>2955</v>
      </c>
      <c r="E988" s="1850" t="s">
        <v>2956</v>
      </c>
      <c r="F988" s="1850" t="s">
        <v>2349</v>
      </c>
      <c r="G988" s="1850" t="s">
        <v>28</v>
      </c>
      <c r="H988" s="1850" t="s">
        <v>28</v>
      </c>
      <c r="I988" s="1850" t="s">
        <v>857</v>
      </c>
    </row>
    <row customHeight="1" ht="11.25">
      <c r="A989" s="1850" t="s">
        <v>2250</v>
      </c>
      <c r="B989" s="1850" t="s">
        <v>16</v>
      </c>
      <c r="C989" s="1850" t="s">
        <v>4517</v>
      </c>
      <c r="D989" s="1850" t="s">
        <v>4518</v>
      </c>
      <c r="E989" s="1850" t="s">
        <v>4519</v>
      </c>
      <c r="F989" s="1850" t="s">
        <v>2376</v>
      </c>
      <c r="G989" s="1850" t="s">
        <v>28</v>
      </c>
      <c r="H989" s="1850" t="s">
        <v>28</v>
      </c>
      <c r="I989" s="1850" t="s">
        <v>857</v>
      </c>
    </row>
    <row customHeight="1" ht="11.25">
      <c r="A990" s="1850" t="s">
        <v>2250</v>
      </c>
      <c r="B990" s="1850" t="s">
        <v>16</v>
      </c>
      <c r="C990" s="1850" t="s">
        <v>2957</v>
      </c>
      <c r="D990" s="1850" t="s">
        <v>2958</v>
      </c>
      <c r="E990" s="1850" t="s">
        <v>2959</v>
      </c>
      <c r="F990" s="1850" t="s">
        <v>2307</v>
      </c>
      <c r="G990" s="1850" t="s">
        <v>28</v>
      </c>
      <c r="H990" s="1850" t="s">
        <v>28</v>
      </c>
      <c r="I990" s="1850" t="s">
        <v>857</v>
      </c>
    </row>
    <row customHeight="1" ht="11.25">
      <c r="A991" s="1850" t="s">
        <v>2250</v>
      </c>
      <c r="B991" s="1850" t="s">
        <v>16</v>
      </c>
      <c r="C991" s="1850" t="s">
        <v>4520</v>
      </c>
      <c r="D991" s="1850" t="s">
        <v>4521</v>
      </c>
      <c r="E991" s="1850" t="s">
        <v>4522</v>
      </c>
      <c r="F991" s="1850" t="s">
        <v>3220</v>
      </c>
      <c r="G991" s="1850" t="s">
        <v>28</v>
      </c>
      <c r="H991" s="1850" t="s">
        <v>28</v>
      </c>
      <c r="I991" s="1850" t="s">
        <v>857</v>
      </c>
    </row>
    <row customHeight="1" ht="11.25">
      <c r="A992" s="1850" t="s">
        <v>2250</v>
      </c>
      <c r="B992" s="1850" t="s">
        <v>16</v>
      </c>
      <c r="C992" s="1850" t="s">
        <v>4523</v>
      </c>
      <c r="D992" s="1850" t="s">
        <v>4524</v>
      </c>
      <c r="E992" s="1850" t="s">
        <v>4525</v>
      </c>
      <c r="F992" s="1850" t="s">
        <v>2371</v>
      </c>
      <c r="G992" s="1850" t="s">
        <v>28</v>
      </c>
      <c r="H992" s="1850" t="s">
        <v>28</v>
      </c>
      <c r="I992" s="1850" t="s">
        <v>857</v>
      </c>
    </row>
    <row customHeight="1" ht="11.25">
      <c r="A993" s="1850" t="s">
        <v>2250</v>
      </c>
      <c r="B993" s="1850" t="s">
        <v>16</v>
      </c>
      <c r="C993" s="1850" t="s">
        <v>4526</v>
      </c>
      <c r="D993" s="1850" t="s">
        <v>4527</v>
      </c>
      <c r="E993" s="1850" t="s">
        <v>4528</v>
      </c>
      <c r="F993" s="1850" t="s">
        <v>2281</v>
      </c>
      <c r="G993" s="1850" t="s">
        <v>28</v>
      </c>
      <c r="H993" s="1850" t="s">
        <v>28</v>
      </c>
      <c r="I993" s="1850" t="s">
        <v>857</v>
      </c>
    </row>
    <row customHeight="1" ht="11.25">
      <c r="A994" s="1850" t="s">
        <v>2250</v>
      </c>
      <c r="B994" s="1850" t="s">
        <v>16</v>
      </c>
      <c r="C994" s="1850" t="s">
        <v>2960</v>
      </c>
      <c r="D994" s="1850" t="s">
        <v>2961</v>
      </c>
      <c r="E994" s="1850" t="s">
        <v>2962</v>
      </c>
      <c r="F994" s="1850" t="s">
        <v>2590</v>
      </c>
      <c r="G994" s="1850" t="s">
        <v>28</v>
      </c>
      <c r="H994" s="1850" t="s">
        <v>28</v>
      </c>
      <c r="I994" s="1850" t="s">
        <v>857</v>
      </c>
    </row>
    <row customHeight="1" ht="11.25">
      <c r="A995" s="1850" t="s">
        <v>2250</v>
      </c>
      <c r="B995" s="1850" t="s">
        <v>16</v>
      </c>
      <c r="C995" s="1850" t="s">
        <v>2963</v>
      </c>
      <c r="D995" s="1850" t="s">
        <v>2964</v>
      </c>
      <c r="E995" s="1850" t="s">
        <v>2965</v>
      </c>
      <c r="F995" s="1850" t="s">
        <v>2384</v>
      </c>
      <c r="G995" s="1850" t="s">
        <v>28</v>
      </c>
      <c r="H995" s="1850" t="s">
        <v>28</v>
      </c>
      <c r="I995" s="1850" t="s">
        <v>857</v>
      </c>
    </row>
    <row customHeight="1" ht="11.25">
      <c r="A996" s="1850" t="s">
        <v>2250</v>
      </c>
      <c r="B996" s="1850" t="s">
        <v>16</v>
      </c>
      <c r="C996" s="1850" t="s">
        <v>4529</v>
      </c>
      <c r="D996" s="1850" t="s">
        <v>4530</v>
      </c>
      <c r="E996" s="1850" t="s">
        <v>4531</v>
      </c>
      <c r="F996" s="1850" t="s">
        <v>2384</v>
      </c>
      <c r="G996" s="1850" t="s">
        <v>28</v>
      </c>
      <c r="H996" s="1850" t="s">
        <v>28</v>
      </c>
      <c r="I996" s="1850" t="s">
        <v>857</v>
      </c>
    </row>
    <row customHeight="1" ht="11.25">
      <c r="A997" s="1850" t="s">
        <v>2250</v>
      </c>
      <c r="B997" s="1850" t="s">
        <v>16</v>
      </c>
      <c r="C997" s="1850" t="s">
        <v>4532</v>
      </c>
      <c r="D997" s="1850" t="s">
        <v>4533</v>
      </c>
      <c r="E997" s="1850" t="s">
        <v>4534</v>
      </c>
      <c r="F997" s="1850" t="s">
        <v>2712</v>
      </c>
      <c r="G997" s="1850" t="s">
        <v>28</v>
      </c>
      <c r="H997" s="1850" t="s">
        <v>28</v>
      </c>
      <c r="I997" s="1850" t="s">
        <v>857</v>
      </c>
    </row>
    <row customHeight="1" ht="11.25">
      <c r="A998" s="1850" t="s">
        <v>2250</v>
      </c>
      <c r="B998" s="1850" t="s">
        <v>16</v>
      </c>
      <c r="C998" s="1850" t="s">
        <v>2969</v>
      </c>
      <c r="D998" s="1850" t="s">
        <v>2970</v>
      </c>
      <c r="E998" s="1850" t="s">
        <v>2971</v>
      </c>
      <c r="F998" s="1850" t="s">
        <v>2281</v>
      </c>
      <c r="G998" s="1850" t="s">
        <v>28</v>
      </c>
      <c r="H998" s="1850" t="s">
        <v>28</v>
      </c>
      <c r="I998" s="1850" t="s">
        <v>857</v>
      </c>
    </row>
    <row customHeight="1" ht="11.25">
      <c r="A999" s="1850" t="s">
        <v>2250</v>
      </c>
      <c r="B999" s="1850" t="s">
        <v>16</v>
      </c>
      <c r="C999" s="1850" t="s">
        <v>2972</v>
      </c>
      <c r="D999" s="1850" t="s">
        <v>2973</v>
      </c>
      <c r="E999" s="1850" t="s">
        <v>2974</v>
      </c>
      <c r="F999" s="1850" t="s">
        <v>2272</v>
      </c>
      <c r="G999" s="1850" t="s">
        <v>28</v>
      </c>
      <c r="H999" s="1850" t="s">
        <v>28</v>
      </c>
      <c r="I999" s="1850" t="s">
        <v>857</v>
      </c>
    </row>
    <row customHeight="1" ht="11.25">
      <c r="A1000" s="1850" t="s">
        <v>2250</v>
      </c>
      <c r="B1000" s="1850" t="s">
        <v>16</v>
      </c>
      <c r="C1000" s="1850" t="s">
        <v>4535</v>
      </c>
      <c r="D1000" s="1850" t="s">
        <v>4536</v>
      </c>
      <c r="E1000" s="1850" t="s">
        <v>4537</v>
      </c>
      <c r="F1000" s="1850" t="s">
        <v>2272</v>
      </c>
      <c r="G1000" s="1850" t="s">
        <v>28</v>
      </c>
      <c r="H1000" s="1850" t="s">
        <v>28</v>
      </c>
      <c r="I1000" s="1850" t="s">
        <v>857</v>
      </c>
    </row>
    <row customHeight="1" ht="11.25">
      <c r="A1001" s="1850" t="s">
        <v>2250</v>
      </c>
      <c r="B1001" s="1850" t="s">
        <v>16</v>
      </c>
      <c r="C1001" s="1850" t="s">
        <v>4538</v>
      </c>
      <c r="D1001" s="1850" t="s">
        <v>4539</v>
      </c>
      <c r="E1001" s="1850" t="s">
        <v>4540</v>
      </c>
      <c r="F1001" s="1850" t="s">
        <v>2307</v>
      </c>
      <c r="G1001" s="1850" t="s">
        <v>28</v>
      </c>
      <c r="H1001" s="1850" t="s">
        <v>28</v>
      </c>
      <c r="I1001" s="1850" t="s">
        <v>857</v>
      </c>
    </row>
    <row customHeight="1" ht="11.25">
      <c r="A1002" s="1850" t="s">
        <v>2250</v>
      </c>
      <c r="B1002" s="1850" t="s">
        <v>16</v>
      </c>
      <c r="C1002" s="1850" t="s">
        <v>2979</v>
      </c>
      <c r="D1002" s="1850" t="s">
        <v>2980</v>
      </c>
      <c r="E1002" s="1850" t="s">
        <v>2981</v>
      </c>
      <c r="F1002" s="1850" t="s">
        <v>2982</v>
      </c>
      <c r="G1002" s="1850" t="s">
        <v>28</v>
      </c>
      <c r="H1002" s="1850" t="s">
        <v>2983</v>
      </c>
      <c r="I1002" s="1850" t="s">
        <v>857</v>
      </c>
    </row>
    <row customHeight="1" ht="11.25">
      <c r="A1003" s="1850" t="s">
        <v>2250</v>
      </c>
      <c r="B1003" s="1850" t="s">
        <v>16</v>
      </c>
      <c r="C1003" s="1850" t="s">
        <v>2992</v>
      </c>
      <c r="D1003" s="1850" t="s">
        <v>2993</v>
      </c>
      <c r="E1003" s="1850" t="s">
        <v>2994</v>
      </c>
      <c r="F1003" s="1850" t="s">
        <v>2712</v>
      </c>
      <c r="G1003" s="1850" t="s">
        <v>2995</v>
      </c>
      <c r="H1003" s="1850" t="s">
        <v>28</v>
      </c>
      <c r="I1003" s="1850" t="s">
        <v>857</v>
      </c>
    </row>
    <row customHeight="1" ht="11.25">
      <c r="A1004" s="1850" t="s">
        <v>2250</v>
      </c>
      <c r="B1004" s="1850" t="s">
        <v>16</v>
      </c>
      <c r="C1004" s="1850" t="s">
        <v>2996</v>
      </c>
      <c r="D1004" s="1850" t="s">
        <v>2997</v>
      </c>
      <c r="E1004" s="1850" t="s">
        <v>2998</v>
      </c>
      <c r="F1004" s="1850" t="s">
        <v>2712</v>
      </c>
      <c r="G1004" s="1850" t="s">
        <v>2999</v>
      </c>
      <c r="H1004" s="1850" t="s">
        <v>28</v>
      </c>
      <c r="I1004" s="1850" t="s">
        <v>857</v>
      </c>
    </row>
    <row customHeight="1" ht="11.25">
      <c r="A1005" s="1850" t="s">
        <v>2250</v>
      </c>
      <c r="B1005" s="1850" t="s">
        <v>16</v>
      </c>
      <c r="C1005" s="1850" t="s">
        <v>3000</v>
      </c>
      <c r="D1005" s="1850" t="s">
        <v>3001</v>
      </c>
      <c r="E1005" s="1850" t="s">
        <v>3002</v>
      </c>
      <c r="F1005" s="1850" t="s">
        <v>2712</v>
      </c>
      <c r="G1005" s="1850" t="s">
        <v>3003</v>
      </c>
      <c r="H1005" s="1850" t="s">
        <v>28</v>
      </c>
      <c r="I1005" s="1850" t="s">
        <v>857</v>
      </c>
    </row>
    <row customHeight="1" ht="11.25">
      <c r="A1006" s="1850" t="s">
        <v>2250</v>
      </c>
      <c r="B1006" s="1850" t="s">
        <v>16</v>
      </c>
      <c r="C1006" s="1850" t="s">
        <v>3004</v>
      </c>
      <c r="D1006" s="1850" t="s">
        <v>3005</v>
      </c>
      <c r="E1006" s="1850" t="s">
        <v>3006</v>
      </c>
      <c r="F1006" s="1850" t="s">
        <v>2712</v>
      </c>
      <c r="G1006" s="1850" t="s">
        <v>3007</v>
      </c>
      <c r="H1006" s="1850" t="s">
        <v>28</v>
      </c>
      <c r="I1006" s="1850" t="s">
        <v>857</v>
      </c>
    </row>
    <row customHeight="1" ht="11.25">
      <c r="A1007" s="1850" t="s">
        <v>2250</v>
      </c>
      <c r="B1007" s="1850" t="s">
        <v>16</v>
      </c>
      <c r="C1007" s="1850" t="s">
        <v>3008</v>
      </c>
      <c r="D1007" s="1850" t="s">
        <v>3009</v>
      </c>
      <c r="E1007" s="1850" t="s">
        <v>3010</v>
      </c>
      <c r="F1007" s="1850" t="s">
        <v>2712</v>
      </c>
      <c r="G1007" s="1850" t="s">
        <v>28</v>
      </c>
      <c r="H1007" s="1850" t="s">
        <v>28</v>
      </c>
      <c r="I1007" s="1850" t="s">
        <v>857</v>
      </c>
    </row>
    <row customHeight="1" ht="11.25">
      <c r="A1008" s="1850" t="s">
        <v>2250</v>
      </c>
      <c r="B1008" s="1850" t="s">
        <v>16</v>
      </c>
      <c r="C1008" s="1850" t="s">
        <v>4541</v>
      </c>
      <c r="D1008" s="1850" t="s">
        <v>4542</v>
      </c>
      <c r="E1008" s="1850" t="s">
        <v>4543</v>
      </c>
      <c r="F1008" s="1850" t="s">
        <v>2419</v>
      </c>
      <c r="G1008" s="1850" t="s">
        <v>28</v>
      </c>
      <c r="H1008" s="1850" t="s">
        <v>28</v>
      </c>
      <c r="I1008" s="1850" t="s">
        <v>857</v>
      </c>
    </row>
    <row customHeight="1" ht="11.25">
      <c r="A1009" s="1850" t="s">
        <v>2250</v>
      </c>
      <c r="B1009" s="1850" t="s">
        <v>16</v>
      </c>
      <c r="C1009" s="1850" t="s">
        <v>3023</v>
      </c>
      <c r="D1009" s="1850" t="s">
        <v>3024</v>
      </c>
      <c r="E1009" s="1850" t="s">
        <v>3025</v>
      </c>
      <c r="F1009" s="1850" t="s">
        <v>2371</v>
      </c>
      <c r="G1009" s="1850" t="s">
        <v>28</v>
      </c>
      <c r="H1009" s="1850" t="s">
        <v>28</v>
      </c>
      <c r="I1009" s="1850" t="s">
        <v>857</v>
      </c>
    </row>
    <row customHeight="1" ht="11.25">
      <c r="A1010" s="1850" t="s">
        <v>2250</v>
      </c>
      <c r="B1010" s="1850" t="s">
        <v>16</v>
      </c>
      <c r="C1010" s="1850" t="s">
        <v>4544</v>
      </c>
      <c r="D1010" s="1850" t="s">
        <v>4545</v>
      </c>
      <c r="E1010" s="1850" t="s">
        <v>4546</v>
      </c>
      <c r="F1010" s="1850" t="s">
        <v>2712</v>
      </c>
      <c r="G1010" s="1850" t="s">
        <v>28</v>
      </c>
      <c r="H1010" s="1850" t="s">
        <v>28</v>
      </c>
      <c r="I1010" s="1850" t="s">
        <v>857</v>
      </c>
    </row>
    <row customHeight="1" ht="11.25">
      <c r="A1011" s="1850" t="s">
        <v>2250</v>
      </c>
      <c r="B1011" s="1850" t="s">
        <v>16</v>
      </c>
      <c r="C1011" s="1850" t="s">
        <v>3026</v>
      </c>
      <c r="D1011" s="1850" t="s">
        <v>3027</v>
      </c>
      <c r="E1011" s="1850" t="s">
        <v>3028</v>
      </c>
      <c r="F1011" s="1850" t="s">
        <v>2254</v>
      </c>
      <c r="G1011" s="1850" t="s">
        <v>3029</v>
      </c>
      <c r="H1011" s="1850" t="s">
        <v>28</v>
      </c>
      <c r="I1011" s="1850" t="s">
        <v>857</v>
      </c>
    </row>
    <row customHeight="1" ht="11.25">
      <c r="A1012" s="1850" t="s">
        <v>2250</v>
      </c>
      <c r="B1012" s="1850" t="s">
        <v>16</v>
      </c>
      <c r="C1012" s="1850" t="s">
        <v>4547</v>
      </c>
      <c r="D1012" s="1850" t="s">
        <v>4548</v>
      </c>
      <c r="E1012" s="1850" t="s">
        <v>4549</v>
      </c>
      <c r="F1012" s="1850" t="s">
        <v>2598</v>
      </c>
      <c r="G1012" s="1850" t="s">
        <v>28</v>
      </c>
      <c r="H1012" s="1850" t="s">
        <v>4550</v>
      </c>
      <c r="I1012" s="1850" t="s">
        <v>857</v>
      </c>
    </row>
    <row customHeight="1" ht="11.25">
      <c r="A1013" s="1850" t="s">
        <v>2250</v>
      </c>
      <c r="B1013" s="1850" t="s">
        <v>16</v>
      </c>
      <c r="C1013" s="1850" t="s">
        <v>4551</v>
      </c>
      <c r="D1013" s="1850" t="s">
        <v>4552</v>
      </c>
      <c r="E1013" s="1850" t="s">
        <v>4553</v>
      </c>
      <c r="F1013" s="1850" t="s">
        <v>2376</v>
      </c>
      <c r="G1013" s="1850" t="s">
        <v>4554</v>
      </c>
      <c r="H1013" s="1850" t="s">
        <v>28</v>
      </c>
      <c r="I1013" s="1850" t="s">
        <v>857</v>
      </c>
    </row>
    <row customHeight="1" ht="11.25">
      <c r="A1014" s="1850" t="s">
        <v>2250</v>
      </c>
      <c r="B1014" s="1850" t="s">
        <v>16</v>
      </c>
      <c r="C1014" s="1850" t="s">
        <v>4555</v>
      </c>
      <c r="D1014" s="1850" t="s">
        <v>4556</v>
      </c>
      <c r="E1014" s="1850" t="s">
        <v>4557</v>
      </c>
      <c r="F1014" s="1850" t="s">
        <v>3220</v>
      </c>
      <c r="G1014" s="1850" t="s">
        <v>28</v>
      </c>
      <c r="H1014" s="1850" t="s">
        <v>4558</v>
      </c>
      <c r="I1014" s="1850" t="s">
        <v>857</v>
      </c>
    </row>
    <row customHeight="1" ht="11.25">
      <c r="A1015" s="1850" t="s">
        <v>2250</v>
      </c>
      <c r="B1015" s="1850" t="s">
        <v>16</v>
      </c>
      <c r="C1015" s="1850" t="s">
        <v>4559</v>
      </c>
      <c r="D1015" s="1850" t="s">
        <v>4560</v>
      </c>
      <c r="E1015" s="1850" t="s">
        <v>4561</v>
      </c>
      <c r="F1015" s="1850" t="s">
        <v>2349</v>
      </c>
      <c r="G1015" s="1850" t="s">
        <v>4562</v>
      </c>
      <c r="H1015" s="1850" t="s">
        <v>28</v>
      </c>
      <c r="I1015" s="1850" t="s">
        <v>857</v>
      </c>
    </row>
    <row customHeight="1" ht="11.25">
      <c r="A1016" s="1850" t="s">
        <v>2250</v>
      </c>
      <c r="B1016" s="1850" t="s">
        <v>16</v>
      </c>
      <c r="C1016" s="1850" t="s">
        <v>3037</v>
      </c>
      <c r="D1016" s="1850" t="s">
        <v>3038</v>
      </c>
      <c r="E1016" s="1850" t="s">
        <v>3039</v>
      </c>
      <c r="F1016" s="1850" t="s">
        <v>2268</v>
      </c>
      <c r="G1016" s="1850" t="s">
        <v>3040</v>
      </c>
      <c r="H1016" s="1850" t="s">
        <v>28</v>
      </c>
      <c r="I1016" s="1850" t="s">
        <v>857</v>
      </c>
    </row>
    <row customHeight="1" ht="11.25">
      <c r="A1017" s="1850" t="s">
        <v>2250</v>
      </c>
      <c r="B1017" s="1850" t="s">
        <v>16</v>
      </c>
      <c r="C1017" s="1850" t="s">
        <v>3041</v>
      </c>
      <c r="D1017" s="1850" t="s">
        <v>3042</v>
      </c>
      <c r="E1017" s="1850" t="s">
        <v>3043</v>
      </c>
      <c r="F1017" s="1850" t="s">
        <v>2598</v>
      </c>
      <c r="G1017" s="1850" t="s">
        <v>28</v>
      </c>
      <c r="H1017" s="1850" t="s">
        <v>28</v>
      </c>
      <c r="I1017" s="1850" t="s">
        <v>857</v>
      </c>
    </row>
    <row customHeight="1" ht="11.25">
      <c r="A1018" s="1850" t="s">
        <v>2250</v>
      </c>
      <c r="B1018" s="1850" t="s">
        <v>16</v>
      </c>
      <c r="C1018" s="1850" t="s">
        <v>4563</v>
      </c>
      <c r="D1018" s="1850" t="s">
        <v>4564</v>
      </c>
      <c r="E1018" s="1850" t="s">
        <v>4565</v>
      </c>
      <c r="F1018" s="1850" t="s">
        <v>2598</v>
      </c>
      <c r="G1018" s="1850" t="s">
        <v>4566</v>
      </c>
      <c r="H1018" s="1850" t="s">
        <v>28</v>
      </c>
      <c r="I1018" s="1850" t="s">
        <v>857</v>
      </c>
    </row>
    <row customHeight="1" ht="11.25">
      <c r="A1019" s="1850" t="s">
        <v>2250</v>
      </c>
      <c r="B1019" s="1850" t="s">
        <v>16</v>
      </c>
      <c r="C1019" s="1850" t="s">
        <v>4567</v>
      </c>
      <c r="D1019" s="1850" t="s">
        <v>4568</v>
      </c>
      <c r="E1019" s="1850" t="s">
        <v>4569</v>
      </c>
      <c r="F1019" s="1850" t="s">
        <v>2376</v>
      </c>
      <c r="G1019" s="1850" t="s">
        <v>4570</v>
      </c>
      <c r="H1019" s="1850" t="s">
        <v>28</v>
      </c>
      <c r="I1019" s="1850" t="s">
        <v>857</v>
      </c>
    </row>
    <row customHeight="1" ht="11.25">
      <c r="A1020" s="1850" t="s">
        <v>2250</v>
      </c>
      <c r="B1020" s="1850" t="s">
        <v>16</v>
      </c>
      <c r="C1020" s="1850" t="s">
        <v>3044</v>
      </c>
      <c r="D1020" s="1850" t="s">
        <v>3045</v>
      </c>
      <c r="E1020" s="1850" t="s">
        <v>3046</v>
      </c>
      <c r="F1020" s="1850" t="s">
        <v>2307</v>
      </c>
      <c r="G1020" s="1850" t="s">
        <v>3047</v>
      </c>
      <c r="H1020" s="1850" t="s">
        <v>28</v>
      </c>
      <c r="I1020" s="1850" t="s">
        <v>857</v>
      </c>
    </row>
    <row customHeight="1" ht="11.25">
      <c r="A1021" s="1850" t="s">
        <v>2250</v>
      </c>
      <c r="B1021" s="1850" t="s">
        <v>16</v>
      </c>
      <c r="C1021" s="1850" t="s">
        <v>3048</v>
      </c>
      <c r="D1021" s="1850" t="s">
        <v>3049</v>
      </c>
      <c r="E1021" s="1850" t="s">
        <v>3050</v>
      </c>
      <c r="F1021" s="1850" t="s">
        <v>2371</v>
      </c>
      <c r="G1021" s="1850" t="s">
        <v>3051</v>
      </c>
      <c r="H1021" s="1850" t="s">
        <v>28</v>
      </c>
      <c r="I1021" s="1850" t="s">
        <v>857</v>
      </c>
    </row>
    <row customHeight="1" ht="11.25">
      <c r="A1022" s="1850" t="s">
        <v>2250</v>
      </c>
      <c r="B1022" s="1850" t="s">
        <v>16</v>
      </c>
      <c r="C1022" s="1850" t="s">
        <v>3060</v>
      </c>
      <c r="D1022" s="1850" t="s">
        <v>3061</v>
      </c>
      <c r="E1022" s="1850" t="s">
        <v>3062</v>
      </c>
      <c r="F1022" s="1850" t="s">
        <v>2272</v>
      </c>
      <c r="G1022" s="1850" t="s">
        <v>28</v>
      </c>
      <c r="H1022" s="1850" t="s">
        <v>3063</v>
      </c>
      <c r="I1022" s="1850" t="s">
        <v>857</v>
      </c>
    </row>
    <row customHeight="1" ht="11.25">
      <c r="A1023" s="1850" t="s">
        <v>2250</v>
      </c>
      <c r="B1023" s="1850" t="s">
        <v>16</v>
      </c>
      <c r="C1023" s="1850" t="s">
        <v>4571</v>
      </c>
      <c r="D1023" s="1850" t="s">
        <v>4572</v>
      </c>
      <c r="E1023" s="1850" t="s">
        <v>4573</v>
      </c>
      <c r="F1023" s="1850" t="s">
        <v>2982</v>
      </c>
      <c r="G1023" s="1850" t="s">
        <v>28</v>
      </c>
      <c r="H1023" s="1850" t="s">
        <v>4574</v>
      </c>
      <c r="I1023" s="1850" t="s">
        <v>857</v>
      </c>
    </row>
    <row customHeight="1" ht="11.25">
      <c r="A1024" s="1850" t="s">
        <v>2250</v>
      </c>
      <c r="B1024" s="1850" t="s">
        <v>16</v>
      </c>
      <c r="C1024" s="1850" t="s">
        <v>3064</v>
      </c>
      <c r="D1024" s="1850" t="s">
        <v>3065</v>
      </c>
      <c r="E1024" s="1850" t="s">
        <v>3066</v>
      </c>
      <c r="F1024" s="1850" t="s">
        <v>2281</v>
      </c>
      <c r="G1024" s="1850" t="s">
        <v>28</v>
      </c>
      <c r="H1024" s="1850" t="s">
        <v>28</v>
      </c>
      <c r="I1024" s="1850" t="s">
        <v>857</v>
      </c>
    </row>
    <row customHeight="1" ht="11.25">
      <c r="A1025" s="1850" t="s">
        <v>2250</v>
      </c>
      <c r="B1025" s="1850" t="s">
        <v>16</v>
      </c>
      <c r="C1025" s="1850" t="s">
        <v>3067</v>
      </c>
      <c r="D1025" s="1850" t="s">
        <v>3068</v>
      </c>
      <c r="E1025" s="1850" t="s">
        <v>3069</v>
      </c>
      <c r="F1025" s="1850" t="s">
        <v>2376</v>
      </c>
      <c r="G1025" s="1850" t="s">
        <v>28</v>
      </c>
      <c r="H1025" s="1850" t="s">
        <v>28</v>
      </c>
      <c r="I1025" s="1850" t="s">
        <v>857</v>
      </c>
    </row>
    <row customHeight="1" ht="11.25">
      <c r="A1026" s="1850" t="s">
        <v>2250</v>
      </c>
      <c r="B1026" s="1850" t="s">
        <v>16</v>
      </c>
      <c r="C1026" s="1850" t="s">
        <v>3070</v>
      </c>
      <c r="D1026" s="1850" t="s">
        <v>3071</v>
      </c>
      <c r="E1026" s="1850" t="s">
        <v>3072</v>
      </c>
      <c r="F1026" s="1850" t="s">
        <v>2376</v>
      </c>
      <c r="G1026" s="1850" t="s">
        <v>3073</v>
      </c>
      <c r="H1026" s="1850" t="s">
        <v>28</v>
      </c>
      <c r="I1026" s="1850" t="s">
        <v>857</v>
      </c>
    </row>
    <row customHeight="1" ht="11.25">
      <c r="A1027" s="1850" t="s">
        <v>2250</v>
      </c>
      <c r="B1027" s="1850" t="s">
        <v>16</v>
      </c>
      <c r="C1027" s="1850" t="s">
        <v>3074</v>
      </c>
      <c r="D1027" s="1850" t="s">
        <v>3075</v>
      </c>
      <c r="E1027" s="1850" t="s">
        <v>3076</v>
      </c>
      <c r="F1027" s="1850" t="s">
        <v>2750</v>
      </c>
      <c r="G1027" s="1850" t="s">
        <v>3077</v>
      </c>
      <c r="H1027" s="1850" t="s">
        <v>28</v>
      </c>
      <c r="I1027" s="1850" t="s">
        <v>857</v>
      </c>
    </row>
    <row customHeight="1" ht="11.25">
      <c r="A1028" s="1850" t="s">
        <v>2250</v>
      </c>
      <c r="B1028" s="1850" t="s">
        <v>16</v>
      </c>
      <c r="C1028" s="1850" t="s">
        <v>3078</v>
      </c>
      <c r="D1028" s="1850" t="s">
        <v>3079</v>
      </c>
      <c r="E1028" s="1850" t="s">
        <v>3080</v>
      </c>
      <c r="F1028" s="1850" t="s">
        <v>2712</v>
      </c>
      <c r="G1028" s="1850" t="s">
        <v>28</v>
      </c>
      <c r="H1028" s="1850" t="s">
        <v>28</v>
      </c>
      <c r="I1028" s="1850" t="s">
        <v>857</v>
      </c>
    </row>
    <row customHeight="1" ht="11.25">
      <c r="A1029" s="1850" t="s">
        <v>2250</v>
      </c>
      <c r="B1029" s="1850" t="s">
        <v>16</v>
      </c>
      <c r="C1029" s="1850" t="s">
        <v>3081</v>
      </c>
      <c r="D1029" s="1850" t="s">
        <v>3082</v>
      </c>
      <c r="E1029" s="1850" t="s">
        <v>3083</v>
      </c>
      <c r="F1029" s="1850" t="s">
        <v>2376</v>
      </c>
      <c r="G1029" s="1850" t="s">
        <v>28</v>
      </c>
      <c r="H1029" s="1850" t="s">
        <v>28</v>
      </c>
      <c r="I1029" s="1850" t="s">
        <v>857</v>
      </c>
    </row>
    <row customHeight="1" ht="11.25">
      <c r="A1030" s="1850" t="s">
        <v>2250</v>
      </c>
      <c r="B1030" s="1850" t="s">
        <v>16</v>
      </c>
      <c r="C1030" s="1850" t="s">
        <v>3084</v>
      </c>
      <c r="D1030" s="1850" t="s">
        <v>3085</v>
      </c>
      <c r="E1030" s="1850" t="s">
        <v>3086</v>
      </c>
      <c r="F1030" s="1850" t="s">
        <v>2281</v>
      </c>
      <c r="G1030" s="1850" t="s">
        <v>3087</v>
      </c>
      <c r="H1030" s="1850" t="s">
        <v>28</v>
      </c>
      <c r="I1030" s="1850" t="s">
        <v>857</v>
      </c>
    </row>
    <row customHeight="1" ht="11.25">
      <c r="A1031" s="1850" t="s">
        <v>2250</v>
      </c>
      <c r="B1031" s="1850" t="s">
        <v>16</v>
      </c>
      <c r="C1031" s="1850" t="s">
        <v>3092</v>
      </c>
      <c r="D1031" s="1850" t="s">
        <v>3093</v>
      </c>
      <c r="E1031" s="1850" t="s">
        <v>3094</v>
      </c>
      <c r="F1031" s="1850" t="s">
        <v>2598</v>
      </c>
      <c r="G1031" s="1850" t="s">
        <v>3095</v>
      </c>
      <c r="H1031" s="1850" t="s">
        <v>28</v>
      </c>
      <c r="I1031" s="1850" t="s">
        <v>857</v>
      </c>
    </row>
    <row customHeight="1" ht="11.25">
      <c r="A1032" s="1850" t="s">
        <v>2250</v>
      </c>
      <c r="B1032" s="1850" t="s">
        <v>16</v>
      </c>
      <c r="C1032" s="1850" t="s">
        <v>3096</v>
      </c>
      <c r="D1032" s="1850" t="s">
        <v>3097</v>
      </c>
      <c r="E1032" s="1850" t="s">
        <v>3098</v>
      </c>
      <c r="F1032" s="1850" t="s">
        <v>2590</v>
      </c>
      <c r="G1032" s="1850" t="s">
        <v>28</v>
      </c>
      <c r="H1032" s="1850" t="s">
        <v>3099</v>
      </c>
      <c r="I1032" s="1850" t="s">
        <v>857</v>
      </c>
    </row>
    <row customHeight="1" ht="11.25">
      <c r="A1033" s="1850" t="s">
        <v>2250</v>
      </c>
      <c r="B1033" s="1850" t="s">
        <v>16</v>
      </c>
      <c r="C1033" s="1850" t="s">
        <v>3100</v>
      </c>
      <c r="D1033" s="1850" t="s">
        <v>3101</v>
      </c>
      <c r="E1033" s="1850" t="s">
        <v>3102</v>
      </c>
      <c r="F1033" s="1850" t="s">
        <v>2712</v>
      </c>
      <c r="G1033" s="1850" t="s">
        <v>3103</v>
      </c>
      <c r="H1033" s="1850" t="s">
        <v>28</v>
      </c>
      <c r="I1033" s="1850" t="s">
        <v>857</v>
      </c>
    </row>
    <row customHeight="1" ht="11.25">
      <c r="A1034" s="1850" t="s">
        <v>2250</v>
      </c>
      <c r="B1034" s="1850" t="s">
        <v>16</v>
      </c>
      <c r="C1034" s="1850" t="s">
        <v>3104</v>
      </c>
      <c r="D1034" s="1850" t="s">
        <v>3105</v>
      </c>
      <c r="E1034" s="1850" t="s">
        <v>3106</v>
      </c>
      <c r="F1034" s="1850" t="s">
        <v>2268</v>
      </c>
      <c r="G1034" s="1850" t="s">
        <v>3107</v>
      </c>
      <c r="H1034" s="1850" t="s">
        <v>28</v>
      </c>
      <c r="I1034" s="1850" t="s">
        <v>857</v>
      </c>
    </row>
    <row customHeight="1" ht="11.25">
      <c r="A1035" s="1850" t="s">
        <v>2250</v>
      </c>
      <c r="B1035" s="1850" t="s">
        <v>16</v>
      </c>
      <c r="C1035" s="1850" t="s">
        <v>4575</v>
      </c>
      <c r="D1035" s="1850" t="s">
        <v>4576</v>
      </c>
      <c r="E1035" s="1850" t="s">
        <v>4577</v>
      </c>
      <c r="F1035" s="1850" t="s">
        <v>2384</v>
      </c>
      <c r="G1035" s="1850" t="s">
        <v>4578</v>
      </c>
      <c r="H1035" s="1850" t="s">
        <v>4579</v>
      </c>
      <c r="I1035" s="1850" t="s">
        <v>857</v>
      </c>
    </row>
    <row customHeight="1" ht="11.25">
      <c r="A1036" s="1850" t="s">
        <v>2250</v>
      </c>
      <c r="B1036" s="1850" t="s">
        <v>16</v>
      </c>
      <c r="C1036" s="1850" t="s">
        <v>4580</v>
      </c>
      <c r="D1036" s="1850" t="s">
        <v>4581</v>
      </c>
      <c r="E1036" s="1850" t="s">
        <v>4582</v>
      </c>
      <c r="F1036" s="1850" t="s">
        <v>2419</v>
      </c>
      <c r="G1036" s="1850" t="s">
        <v>28</v>
      </c>
      <c r="H1036" s="1850" t="s">
        <v>28</v>
      </c>
      <c r="I1036" s="1850" t="s">
        <v>857</v>
      </c>
    </row>
    <row customHeight="1" ht="11.25">
      <c r="A1037" s="1850" t="s">
        <v>2250</v>
      </c>
      <c r="B1037" s="1850" t="s">
        <v>16</v>
      </c>
      <c r="C1037" s="1850" t="s">
        <v>3108</v>
      </c>
      <c r="D1037" s="1850" t="s">
        <v>3109</v>
      </c>
      <c r="E1037" s="1850" t="s">
        <v>3110</v>
      </c>
      <c r="F1037" s="1850" t="s">
        <v>2281</v>
      </c>
      <c r="G1037" s="1850" t="s">
        <v>28</v>
      </c>
      <c r="H1037" s="1850" t="s">
        <v>28</v>
      </c>
      <c r="I1037" s="1850" t="s">
        <v>857</v>
      </c>
    </row>
    <row customHeight="1" ht="11.25">
      <c r="A1038" s="1850" t="s">
        <v>2250</v>
      </c>
      <c r="B1038" s="1850" t="s">
        <v>16</v>
      </c>
      <c r="C1038" s="1850" t="s">
        <v>3111</v>
      </c>
      <c r="D1038" s="1850" t="s">
        <v>3112</v>
      </c>
      <c r="E1038" s="1850" t="s">
        <v>3113</v>
      </c>
      <c r="F1038" s="1850" t="s">
        <v>2371</v>
      </c>
      <c r="G1038" s="1850" t="s">
        <v>28</v>
      </c>
      <c r="H1038" s="1850" t="s">
        <v>28</v>
      </c>
      <c r="I1038" s="1850" t="s">
        <v>857</v>
      </c>
    </row>
    <row customHeight="1" ht="11.25">
      <c r="A1039" s="1850" t="s">
        <v>2250</v>
      </c>
      <c r="B1039" s="1850" t="s">
        <v>16</v>
      </c>
      <c r="C1039" s="1850" t="s">
        <v>3114</v>
      </c>
      <c r="D1039" s="1850" t="s">
        <v>3115</v>
      </c>
      <c r="E1039" s="1850" t="s">
        <v>3116</v>
      </c>
      <c r="F1039" s="1850" t="s">
        <v>3117</v>
      </c>
      <c r="G1039" s="1850" t="s">
        <v>28</v>
      </c>
      <c r="H1039" s="1850" t="s">
        <v>28</v>
      </c>
      <c r="I1039" s="1850" t="s">
        <v>857</v>
      </c>
    </row>
    <row customHeight="1" ht="11.25">
      <c r="A1040" s="1850" t="s">
        <v>2250</v>
      </c>
      <c r="B1040" s="1850" t="s">
        <v>16</v>
      </c>
      <c r="C1040" s="1850" t="s">
        <v>4583</v>
      </c>
      <c r="D1040" s="1850" t="s">
        <v>4584</v>
      </c>
      <c r="E1040" s="1850" t="s">
        <v>4585</v>
      </c>
      <c r="F1040" s="1850" t="s">
        <v>2307</v>
      </c>
      <c r="G1040" s="1850" t="s">
        <v>4586</v>
      </c>
      <c r="H1040" s="1850" t="s">
        <v>4587</v>
      </c>
      <c r="I1040" s="1850" t="s">
        <v>857</v>
      </c>
    </row>
    <row customHeight="1" ht="11.25">
      <c r="A1041" s="1850" t="s">
        <v>2250</v>
      </c>
      <c r="B1041" s="1850" t="s">
        <v>16</v>
      </c>
      <c r="C1041" s="1850" t="s">
        <v>4588</v>
      </c>
      <c r="D1041" s="1850" t="s">
        <v>4589</v>
      </c>
      <c r="E1041" s="1850" t="s">
        <v>4590</v>
      </c>
      <c r="F1041" s="1850" t="s">
        <v>2712</v>
      </c>
      <c r="G1041" s="1850" t="s">
        <v>28</v>
      </c>
      <c r="H1041" s="1850" t="s">
        <v>28</v>
      </c>
      <c r="I1041" s="1850" t="s">
        <v>857</v>
      </c>
    </row>
    <row customHeight="1" ht="11.25">
      <c r="A1042" s="1850" t="s">
        <v>2250</v>
      </c>
      <c r="B1042" s="1850" t="s">
        <v>16</v>
      </c>
      <c r="C1042" s="1850" t="s">
        <v>3122</v>
      </c>
      <c r="D1042" s="1850" t="s">
        <v>3123</v>
      </c>
      <c r="E1042" s="1850" t="s">
        <v>3124</v>
      </c>
      <c r="F1042" s="1850" t="s">
        <v>2268</v>
      </c>
      <c r="G1042" s="1850" t="s">
        <v>3125</v>
      </c>
      <c r="H1042" s="1850" t="s">
        <v>28</v>
      </c>
      <c r="I1042" s="1850" t="s">
        <v>857</v>
      </c>
    </row>
    <row customHeight="1" ht="11.25">
      <c r="A1043" s="1850" t="s">
        <v>2250</v>
      </c>
      <c r="B1043" s="1850" t="s">
        <v>16</v>
      </c>
      <c r="C1043" s="1850" t="s">
        <v>3130</v>
      </c>
      <c r="D1043" s="1850" t="s">
        <v>3131</v>
      </c>
      <c r="E1043" s="1850" t="s">
        <v>3132</v>
      </c>
      <c r="F1043" s="1850" t="s">
        <v>2307</v>
      </c>
      <c r="G1043" s="1850" t="s">
        <v>3133</v>
      </c>
      <c r="H1043" s="1850" t="s">
        <v>28</v>
      </c>
      <c r="I1043" s="1850" t="s">
        <v>857</v>
      </c>
    </row>
    <row customHeight="1" ht="11.25">
      <c r="A1044" s="1850" t="s">
        <v>2250</v>
      </c>
      <c r="B1044" s="1850" t="s">
        <v>16</v>
      </c>
      <c r="C1044" s="1850" t="s">
        <v>3134</v>
      </c>
      <c r="D1044" s="1850" t="s">
        <v>3135</v>
      </c>
      <c r="E1044" s="1850" t="s">
        <v>3136</v>
      </c>
      <c r="F1044" s="1850" t="s">
        <v>2281</v>
      </c>
      <c r="G1044" s="1850" t="s">
        <v>3137</v>
      </c>
      <c r="H1044" s="1850" t="s">
        <v>28</v>
      </c>
      <c r="I1044" s="1850" t="s">
        <v>857</v>
      </c>
    </row>
    <row customHeight="1" ht="11.25">
      <c r="A1045" s="1850" t="s">
        <v>2250</v>
      </c>
      <c r="B1045" s="1850" t="s">
        <v>16</v>
      </c>
      <c r="C1045" s="1850" t="s">
        <v>3138</v>
      </c>
      <c r="D1045" s="1850" t="s">
        <v>3139</v>
      </c>
      <c r="E1045" s="1850" t="s">
        <v>3140</v>
      </c>
      <c r="F1045" s="1850" t="s">
        <v>2281</v>
      </c>
      <c r="G1045" s="1850" t="s">
        <v>3091</v>
      </c>
      <c r="H1045" s="1850" t="s">
        <v>28</v>
      </c>
      <c r="I1045" s="1850" t="s">
        <v>857</v>
      </c>
    </row>
    <row customHeight="1" ht="11.25">
      <c r="A1046" s="1850" t="s">
        <v>2250</v>
      </c>
      <c r="B1046" s="1850" t="s">
        <v>16</v>
      </c>
      <c r="C1046" s="1850" t="s">
        <v>3146</v>
      </c>
      <c r="D1046" s="1850" t="s">
        <v>3147</v>
      </c>
      <c r="E1046" s="1850" t="s">
        <v>3148</v>
      </c>
      <c r="F1046" s="1850" t="s">
        <v>2307</v>
      </c>
      <c r="G1046" s="1850" t="s">
        <v>28</v>
      </c>
      <c r="H1046" s="1850" t="s">
        <v>28</v>
      </c>
      <c r="I1046" s="1850" t="s">
        <v>857</v>
      </c>
    </row>
    <row customHeight="1" ht="11.25">
      <c r="A1047" s="1850" t="s">
        <v>2250</v>
      </c>
      <c r="B1047" s="1850" t="s">
        <v>16</v>
      </c>
      <c r="C1047" s="1850" t="s">
        <v>3149</v>
      </c>
      <c r="D1047" s="1850" t="s">
        <v>3150</v>
      </c>
      <c r="E1047" s="1850" t="s">
        <v>3151</v>
      </c>
      <c r="F1047" s="1850" t="s">
        <v>2376</v>
      </c>
      <c r="G1047" s="1850" t="s">
        <v>3152</v>
      </c>
      <c r="H1047" s="1850" t="s">
        <v>28</v>
      </c>
      <c r="I1047" s="1850" t="s">
        <v>857</v>
      </c>
    </row>
    <row customHeight="1" ht="11.25">
      <c r="A1048" s="1850" t="s">
        <v>2250</v>
      </c>
      <c r="B1048" s="1850" t="s">
        <v>16</v>
      </c>
      <c r="C1048" s="1850" t="s">
        <v>3169</v>
      </c>
      <c r="D1048" s="1850" t="s">
        <v>3170</v>
      </c>
      <c r="E1048" s="1850" t="s">
        <v>3171</v>
      </c>
      <c r="F1048" s="1850" t="s">
        <v>2419</v>
      </c>
      <c r="G1048" s="1850" t="s">
        <v>3172</v>
      </c>
      <c r="H1048" s="1850" t="s">
        <v>28</v>
      </c>
      <c r="I1048" s="1850" t="s">
        <v>857</v>
      </c>
    </row>
    <row customHeight="1" ht="11.25">
      <c r="A1049" s="1850" t="s">
        <v>2250</v>
      </c>
      <c r="B1049" s="1850" t="s">
        <v>16</v>
      </c>
      <c r="C1049" s="1850" t="s">
        <v>3173</v>
      </c>
      <c r="D1049" s="1850" t="s">
        <v>3174</v>
      </c>
      <c r="E1049" s="1850" t="s">
        <v>3175</v>
      </c>
      <c r="F1049" s="1850" t="s">
        <v>3176</v>
      </c>
      <c r="G1049" s="1850" t="s">
        <v>3177</v>
      </c>
      <c r="H1049" s="1850" t="s">
        <v>3178</v>
      </c>
      <c r="I1049" s="1850" t="s">
        <v>857</v>
      </c>
    </row>
    <row customHeight="1" ht="11.25">
      <c r="A1050" s="1850" t="s">
        <v>2250</v>
      </c>
      <c r="B1050" s="1850" t="s">
        <v>16</v>
      </c>
      <c r="C1050" s="1850" t="s">
        <v>3183</v>
      </c>
      <c r="D1050" s="1850" t="s">
        <v>3184</v>
      </c>
      <c r="E1050" s="1850" t="s">
        <v>3185</v>
      </c>
      <c r="F1050" s="1850" t="s">
        <v>2268</v>
      </c>
      <c r="G1050" s="1850" t="s">
        <v>3186</v>
      </c>
      <c r="H1050" s="1850" t="s">
        <v>28</v>
      </c>
      <c r="I1050" s="1850" t="s">
        <v>857</v>
      </c>
    </row>
    <row customHeight="1" ht="11.25">
      <c r="A1051" s="1850" t="s">
        <v>2250</v>
      </c>
      <c r="B1051" s="1850" t="s">
        <v>16</v>
      </c>
      <c r="C1051" s="1850" t="s">
        <v>3187</v>
      </c>
      <c r="D1051" s="1850" t="s">
        <v>3188</v>
      </c>
      <c r="E1051" s="1850" t="s">
        <v>3189</v>
      </c>
      <c r="F1051" s="1850" t="s">
        <v>2376</v>
      </c>
      <c r="G1051" s="1850" t="s">
        <v>3190</v>
      </c>
      <c r="H1051" s="1850" t="s">
        <v>28</v>
      </c>
      <c r="I1051" s="1850" t="s">
        <v>857</v>
      </c>
    </row>
    <row customHeight="1" ht="11.25">
      <c r="A1052" s="1850" t="s">
        <v>2250</v>
      </c>
      <c r="B1052" s="1850" t="s">
        <v>16</v>
      </c>
      <c r="C1052" s="1850" t="s">
        <v>3191</v>
      </c>
      <c r="D1052" s="1850" t="s">
        <v>3192</v>
      </c>
      <c r="E1052" s="1850" t="s">
        <v>3193</v>
      </c>
      <c r="F1052" s="1850" t="s">
        <v>2376</v>
      </c>
      <c r="G1052" s="1850" t="s">
        <v>3194</v>
      </c>
      <c r="H1052" s="1850" t="s">
        <v>28</v>
      </c>
      <c r="I1052" s="1850" t="s">
        <v>857</v>
      </c>
    </row>
    <row customHeight="1" ht="11.25">
      <c r="A1053" s="1850" t="s">
        <v>2250</v>
      </c>
      <c r="B1053" s="1850" t="s">
        <v>16</v>
      </c>
      <c r="C1053" s="1850" t="s">
        <v>4591</v>
      </c>
      <c r="D1053" s="1850" t="s">
        <v>4592</v>
      </c>
      <c r="E1053" s="1850" t="s">
        <v>4593</v>
      </c>
      <c r="F1053" s="1850" t="s">
        <v>2384</v>
      </c>
      <c r="G1053" s="1850" t="s">
        <v>28</v>
      </c>
      <c r="H1053" s="1850" t="s">
        <v>28</v>
      </c>
      <c r="I1053" s="1850" t="s">
        <v>857</v>
      </c>
    </row>
    <row customHeight="1" ht="11.25">
      <c r="A1054" s="1850" t="s">
        <v>2250</v>
      </c>
      <c r="B1054" s="1850" t="s">
        <v>16</v>
      </c>
      <c r="C1054" s="1850" t="s">
        <v>4594</v>
      </c>
      <c r="D1054" s="1850" t="s">
        <v>4595</v>
      </c>
      <c r="E1054" s="1850" t="s">
        <v>4596</v>
      </c>
      <c r="F1054" s="1850" t="s">
        <v>2357</v>
      </c>
      <c r="G1054" s="1850" t="s">
        <v>28</v>
      </c>
      <c r="H1054" s="1850" t="s">
        <v>28</v>
      </c>
      <c r="I1054" s="1850" t="s">
        <v>857</v>
      </c>
    </row>
    <row customHeight="1" ht="11.25">
      <c r="A1055" s="1850" t="s">
        <v>2250</v>
      </c>
      <c r="B1055" s="1850" t="s">
        <v>16</v>
      </c>
      <c r="C1055" s="1850" t="s">
        <v>3198</v>
      </c>
      <c r="D1055" s="1850" t="s">
        <v>3199</v>
      </c>
      <c r="E1055" s="1850" t="s">
        <v>3200</v>
      </c>
      <c r="F1055" s="1850" t="s">
        <v>2712</v>
      </c>
      <c r="G1055" s="1850" t="s">
        <v>3201</v>
      </c>
      <c r="H1055" s="1850" t="s">
        <v>28</v>
      </c>
      <c r="I1055" s="1850" t="s">
        <v>857</v>
      </c>
    </row>
    <row customHeight="1" ht="11.25">
      <c r="A1056" s="1850" t="s">
        <v>2250</v>
      </c>
      <c r="B1056" s="1850" t="s">
        <v>16</v>
      </c>
      <c r="C1056" s="1850" t="s">
        <v>3202</v>
      </c>
      <c r="D1056" s="1850" t="s">
        <v>3203</v>
      </c>
      <c r="E1056" s="1850" t="s">
        <v>3204</v>
      </c>
      <c r="F1056" s="1850" t="s">
        <v>2712</v>
      </c>
      <c r="G1056" s="1850" t="s">
        <v>3205</v>
      </c>
      <c r="H1056" s="1850" t="s">
        <v>28</v>
      </c>
      <c r="I1056" s="1850" t="s">
        <v>857</v>
      </c>
    </row>
    <row customHeight="1" ht="11.25">
      <c r="A1057" s="1850" t="s">
        <v>2250</v>
      </c>
      <c r="B1057" s="1850" t="s">
        <v>16</v>
      </c>
      <c r="C1057" s="1850" t="s">
        <v>4597</v>
      </c>
      <c r="D1057" s="1850" t="s">
        <v>4598</v>
      </c>
      <c r="E1057" s="1850" t="s">
        <v>4599</v>
      </c>
      <c r="F1057" s="1850" t="s">
        <v>2353</v>
      </c>
      <c r="G1057" s="1850" t="s">
        <v>4600</v>
      </c>
      <c r="H1057" s="1850" t="s">
        <v>28</v>
      </c>
      <c r="I1057" s="1850" t="s">
        <v>857</v>
      </c>
    </row>
    <row customHeight="1" ht="11.25">
      <c r="A1058" s="1850" t="s">
        <v>2250</v>
      </c>
      <c r="B1058" s="1850" t="s">
        <v>16</v>
      </c>
      <c r="C1058" s="1850" t="s">
        <v>3209</v>
      </c>
      <c r="D1058" s="1850" t="s">
        <v>3210</v>
      </c>
      <c r="E1058" s="1850" t="s">
        <v>3211</v>
      </c>
      <c r="F1058" s="1850" t="s">
        <v>2384</v>
      </c>
      <c r="G1058" s="1850" t="s">
        <v>3212</v>
      </c>
      <c r="H1058" s="1850" t="s">
        <v>28</v>
      </c>
      <c r="I1058" s="1850" t="s">
        <v>857</v>
      </c>
    </row>
    <row customHeight="1" ht="11.25">
      <c r="A1059" s="1850" t="s">
        <v>2250</v>
      </c>
      <c r="B1059" s="1850" t="s">
        <v>16</v>
      </c>
      <c r="C1059" s="1850" t="s">
        <v>4601</v>
      </c>
      <c r="D1059" s="1850" t="s">
        <v>4602</v>
      </c>
      <c r="E1059" s="1850" t="s">
        <v>4603</v>
      </c>
      <c r="F1059" s="1850" t="s">
        <v>2384</v>
      </c>
      <c r="G1059" s="1850" t="s">
        <v>28</v>
      </c>
      <c r="H1059" s="1850" t="s">
        <v>28</v>
      </c>
      <c r="I1059" s="1850" t="s">
        <v>857</v>
      </c>
    </row>
    <row customHeight="1" ht="11.25">
      <c r="A1060" s="1850" t="s">
        <v>2250</v>
      </c>
      <c r="B1060" s="1850" t="s">
        <v>16</v>
      </c>
      <c r="C1060" s="1850" t="s">
        <v>3217</v>
      </c>
      <c r="D1060" s="1850" t="s">
        <v>3218</v>
      </c>
      <c r="E1060" s="1850" t="s">
        <v>3219</v>
      </c>
      <c r="F1060" s="1850" t="s">
        <v>3220</v>
      </c>
      <c r="G1060" s="1850" t="s">
        <v>28</v>
      </c>
      <c r="H1060" s="1850" t="s">
        <v>3221</v>
      </c>
      <c r="I1060" s="1850" t="s">
        <v>857</v>
      </c>
    </row>
    <row customHeight="1" ht="11.25">
      <c r="A1061" s="1850" t="s">
        <v>2250</v>
      </c>
      <c r="B1061" s="1850" t="s">
        <v>16</v>
      </c>
      <c r="C1061" s="1850" t="s">
        <v>4604</v>
      </c>
      <c r="D1061" s="1850" t="s">
        <v>4605</v>
      </c>
      <c r="E1061" s="1850" t="s">
        <v>4606</v>
      </c>
      <c r="F1061" s="1850" t="s">
        <v>2419</v>
      </c>
      <c r="G1061" s="1850" t="s">
        <v>4607</v>
      </c>
      <c r="H1061" s="1850" t="s">
        <v>28</v>
      </c>
      <c r="I1061" s="1850" t="s">
        <v>857</v>
      </c>
    </row>
    <row customHeight="1" ht="11.25">
      <c r="A1062" s="1850" t="s">
        <v>2250</v>
      </c>
      <c r="B1062" s="1850" t="s">
        <v>16</v>
      </c>
      <c r="C1062" s="1850" t="s">
        <v>4608</v>
      </c>
      <c r="D1062" s="1850" t="s">
        <v>4609</v>
      </c>
      <c r="E1062" s="1850" t="s">
        <v>4610</v>
      </c>
      <c r="F1062" s="1850" t="s">
        <v>2598</v>
      </c>
      <c r="G1062" s="1850" t="s">
        <v>28</v>
      </c>
      <c r="H1062" s="1850" t="s">
        <v>28</v>
      </c>
      <c r="I1062" s="1850" t="s">
        <v>857</v>
      </c>
    </row>
    <row customHeight="1" ht="11.25">
      <c r="A1063" s="1850" t="s">
        <v>2250</v>
      </c>
      <c r="B1063" s="1850" t="s">
        <v>16</v>
      </c>
      <c r="C1063" s="1850" t="s">
        <v>3229</v>
      </c>
      <c r="D1063" s="1850" t="s">
        <v>3230</v>
      </c>
      <c r="E1063" s="1850" t="s">
        <v>3231</v>
      </c>
      <c r="F1063" s="1850" t="s">
        <v>2712</v>
      </c>
      <c r="G1063" s="1850" t="s">
        <v>3232</v>
      </c>
      <c r="H1063" s="1850" t="s">
        <v>28</v>
      </c>
      <c r="I1063" s="1850" t="s">
        <v>857</v>
      </c>
    </row>
    <row customHeight="1" ht="11.25">
      <c r="A1064" s="1850" t="s">
        <v>2250</v>
      </c>
      <c r="B1064" s="1850" t="s">
        <v>16</v>
      </c>
      <c r="C1064" s="1850" t="s">
        <v>3233</v>
      </c>
      <c r="D1064" s="1850" t="s">
        <v>3234</v>
      </c>
      <c r="E1064" s="1850" t="s">
        <v>3235</v>
      </c>
      <c r="F1064" s="1850" t="s">
        <v>3236</v>
      </c>
      <c r="G1064" s="1850" t="s">
        <v>28</v>
      </c>
      <c r="H1064" s="1850" t="s">
        <v>28</v>
      </c>
      <c r="I1064" s="1850" t="s">
        <v>857</v>
      </c>
    </row>
    <row customHeight="1" ht="11.25">
      <c r="A1065" s="1850" t="s">
        <v>2250</v>
      </c>
      <c r="B1065" s="1850" t="s">
        <v>16</v>
      </c>
      <c r="C1065" s="1850" t="s">
        <v>4611</v>
      </c>
      <c r="D1065" s="1850" t="s">
        <v>4612</v>
      </c>
      <c r="E1065" s="1850" t="s">
        <v>4613</v>
      </c>
      <c r="F1065" s="1850" t="s">
        <v>2598</v>
      </c>
      <c r="G1065" s="1850" t="s">
        <v>4614</v>
      </c>
      <c r="H1065" s="1850" t="s">
        <v>28</v>
      </c>
      <c r="I1065" s="1850" t="s">
        <v>857</v>
      </c>
    </row>
    <row customHeight="1" ht="11.25">
      <c r="A1066" s="1850" t="s">
        <v>2250</v>
      </c>
      <c r="B1066" s="1850" t="s">
        <v>16</v>
      </c>
      <c r="C1066" s="1850" t="s">
        <v>3242</v>
      </c>
      <c r="D1066" s="1850" t="s">
        <v>3243</v>
      </c>
      <c r="E1066" s="1850" t="s">
        <v>3244</v>
      </c>
      <c r="F1066" s="1850" t="s">
        <v>2272</v>
      </c>
      <c r="G1066" s="1850" t="s">
        <v>3245</v>
      </c>
      <c r="H1066" s="1850" t="s">
        <v>28</v>
      </c>
      <c r="I1066" s="1850" t="s">
        <v>857</v>
      </c>
    </row>
    <row customHeight="1" ht="11.25">
      <c r="A1067" s="1850" t="s">
        <v>2250</v>
      </c>
      <c r="B1067" s="1850" t="s">
        <v>16</v>
      </c>
      <c r="C1067" s="1850" t="s">
        <v>4615</v>
      </c>
      <c r="D1067" s="1850" t="s">
        <v>4616</v>
      </c>
      <c r="E1067" s="1850" t="s">
        <v>4617</v>
      </c>
      <c r="F1067" s="1850" t="s">
        <v>2371</v>
      </c>
      <c r="G1067" s="1850" t="s">
        <v>4618</v>
      </c>
      <c r="H1067" s="1850" t="s">
        <v>4619</v>
      </c>
      <c r="I1067" s="1850" t="s">
        <v>857</v>
      </c>
    </row>
    <row customHeight="1" ht="11.25">
      <c r="A1068" s="1850" t="s">
        <v>2250</v>
      </c>
      <c r="B1068" s="1850" t="s">
        <v>16</v>
      </c>
      <c r="C1068" s="1850" t="s">
        <v>3246</v>
      </c>
      <c r="D1068" s="1850" t="s">
        <v>3247</v>
      </c>
      <c r="E1068" s="1850" t="s">
        <v>3248</v>
      </c>
      <c r="F1068" s="1850" t="s">
        <v>2254</v>
      </c>
      <c r="G1068" s="1850" t="s">
        <v>3249</v>
      </c>
      <c r="H1068" s="1850" t="s">
        <v>28</v>
      </c>
      <c r="I1068" s="1850" t="s">
        <v>857</v>
      </c>
    </row>
    <row customHeight="1" ht="11.25">
      <c r="A1069" s="1850" t="s">
        <v>2250</v>
      </c>
      <c r="B1069" s="1850" t="s">
        <v>16</v>
      </c>
      <c r="C1069" s="1850" t="s">
        <v>4620</v>
      </c>
      <c r="D1069" s="1850" t="s">
        <v>4621</v>
      </c>
      <c r="E1069" s="1850" t="s">
        <v>4622</v>
      </c>
      <c r="F1069" s="1850" t="s">
        <v>2281</v>
      </c>
      <c r="G1069" s="1850" t="s">
        <v>28</v>
      </c>
      <c r="H1069" s="1850" t="s">
        <v>28</v>
      </c>
      <c r="I1069" s="1850" t="s">
        <v>857</v>
      </c>
    </row>
    <row customHeight="1" ht="11.25">
      <c r="A1070" s="1850" t="s">
        <v>2250</v>
      </c>
      <c r="B1070" s="1850" t="s">
        <v>16</v>
      </c>
      <c r="C1070" s="1850" t="s">
        <v>3250</v>
      </c>
      <c r="D1070" s="1850" t="s">
        <v>3251</v>
      </c>
      <c r="E1070" s="1850" t="s">
        <v>3252</v>
      </c>
      <c r="F1070" s="1850" t="s">
        <v>2254</v>
      </c>
      <c r="G1070" s="1850" t="s">
        <v>3253</v>
      </c>
      <c r="H1070" s="1850" t="s">
        <v>28</v>
      </c>
      <c r="I1070" s="1850" t="s">
        <v>857</v>
      </c>
    </row>
    <row customHeight="1" ht="11.25">
      <c r="A1071" s="1850" t="s">
        <v>2250</v>
      </c>
      <c r="B1071" s="1850" t="s">
        <v>16</v>
      </c>
      <c r="C1071" s="1850" t="s">
        <v>3254</v>
      </c>
      <c r="D1071" s="1850" t="s">
        <v>3255</v>
      </c>
      <c r="E1071" s="1850" t="s">
        <v>3256</v>
      </c>
      <c r="F1071" s="1850" t="s">
        <v>2281</v>
      </c>
      <c r="G1071" s="1850" t="s">
        <v>28</v>
      </c>
      <c r="H1071" s="1850" t="s">
        <v>28</v>
      </c>
      <c r="I1071" s="1850" t="s">
        <v>857</v>
      </c>
    </row>
    <row customHeight="1" ht="11.25">
      <c r="A1072" s="1850" t="s">
        <v>2250</v>
      </c>
      <c r="B1072" s="1850" t="s">
        <v>16</v>
      </c>
      <c r="C1072" s="1850" t="s">
        <v>3257</v>
      </c>
      <c r="D1072" s="1850" t="s">
        <v>3258</v>
      </c>
      <c r="E1072" s="1850" t="s">
        <v>3259</v>
      </c>
      <c r="F1072" s="1850" t="s">
        <v>2254</v>
      </c>
      <c r="G1072" s="1850" t="s">
        <v>3260</v>
      </c>
      <c r="H1072" s="1850" t="s">
        <v>3261</v>
      </c>
      <c r="I1072" s="1850" t="s">
        <v>857</v>
      </c>
    </row>
    <row customHeight="1" ht="11.25">
      <c r="A1073" s="1850" t="s">
        <v>2250</v>
      </c>
      <c r="B1073" s="1850" t="s">
        <v>16</v>
      </c>
      <c r="C1073" s="1850" t="s">
        <v>3262</v>
      </c>
      <c r="D1073" s="1850" t="s">
        <v>3263</v>
      </c>
      <c r="E1073" s="1850" t="s">
        <v>3264</v>
      </c>
      <c r="F1073" s="1850" t="s">
        <v>2307</v>
      </c>
      <c r="G1073" s="1850" t="s">
        <v>3265</v>
      </c>
      <c r="H1073" s="1850" t="s">
        <v>28</v>
      </c>
      <c r="I1073" s="1850" t="s">
        <v>857</v>
      </c>
    </row>
    <row customHeight="1" ht="11.25">
      <c r="A1074" s="1850" t="s">
        <v>2250</v>
      </c>
      <c r="B1074" s="1850" t="s">
        <v>16</v>
      </c>
      <c r="C1074" s="1850" t="s">
        <v>3266</v>
      </c>
      <c r="D1074" s="1850" t="s">
        <v>3267</v>
      </c>
      <c r="E1074" s="1850" t="s">
        <v>3268</v>
      </c>
      <c r="F1074" s="1850" t="s">
        <v>2254</v>
      </c>
      <c r="G1074" s="1850" t="s">
        <v>2273</v>
      </c>
      <c r="H1074" s="1850" t="s">
        <v>28</v>
      </c>
      <c r="I1074" s="1850" t="s">
        <v>857</v>
      </c>
    </row>
    <row customHeight="1" ht="11.25">
      <c r="A1075" s="1850" t="s">
        <v>2250</v>
      </c>
      <c r="B1075" s="1850" t="s">
        <v>16</v>
      </c>
      <c r="C1075" s="1850" t="s">
        <v>3269</v>
      </c>
      <c r="D1075" s="1850" t="s">
        <v>3270</v>
      </c>
      <c r="E1075" s="1850" t="s">
        <v>3271</v>
      </c>
      <c r="F1075" s="1850" t="s">
        <v>2281</v>
      </c>
      <c r="G1075" s="1850" t="s">
        <v>28</v>
      </c>
      <c r="H1075" s="1850" t="s">
        <v>28</v>
      </c>
      <c r="I1075" s="1850" t="s">
        <v>857</v>
      </c>
    </row>
    <row customHeight="1" ht="11.25">
      <c r="A1076" s="1850" t="s">
        <v>2250</v>
      </c>
      <c r="B1076" s="1850" t="s">
        <v>16</v>
      </c>
      <c r="C1076" s="1850" t="s">
        <v>3272</v>
      </c>
      <c r="D1076" s="1850" t="s">
        <v>3273</v>
      </c>
      <c r="E1076" s="1850" t="s">
        <v>3274</v>
      </c>
      <c r="F1076" s="1850" t="s">
        <v>2281</v>
      </c>
      <c r="G1076" s="1850" t="s">
        <v>3275</v>
      </c>
      <c r="H1076" s="1850" t="s">
        <v>28</v>
      </c>
      <c r="I1076" s="1850" t="s">
        <v>857</v>
      </c>
    </row>
    <row customHeight="1" ht="11.25">
      <c r="A1077" s="1850" t="s">
        <v>2250</v>
      </c>
      <c r="B1077" s="1850" t="s">
        <v>16</v>
      </c>
      <c r="C1077" s="1850" t="s">
        <v>4623</v>
      </c>
      <c r="D1077" s="1850" t="s">
        <v>4624</v>
      </c>
      <c r="E1077" s="1850" t="s">
        <v>4625</v>
      </c>
      <c r="F1077" s="1850" t="s">
        <v>4130</v>
      </c>
      <c r="G1077" s="1850" t="s">
        <v>28</v>
      </c>
      <c r="H1077" s="1850" t="s">
        <v>3261</v>
      </c>
      <c r="I1077" s="1850" t="s">
        <v>857</v>
      </c>
    </row>
    <row customHeight="1" ht="11.25">
      <c r="A1078" s="1850" t="s">
        <v>2250</v>
      </c>
      <c r="B1078" s="1850" t="s">
        <v>16</v>
      </c>
      <c r="C1078" s="1850" t="s">
        <v>3279</v>
      </c>
      <c r="D1078" s="1850" t="s">
        <v>3280</v>
      </c>
      <c r="E1078" s="1850" t="s">
        <v>3281</v>
      </c>
      <c r="F1078" s="1850" t="s">
        <v>2598</v>
      </c>
      <c r="G1078" s="1850" t="s">
        <v>3282</v>
      </c>
      <c r="H1078" s="1850" t="s">
        <v>28</v>
      </c>
      <c r="I1078" s="1850" t="s">
        <v>857</v>
      </c>
    </row>
    <row customHeight="1" ht="11.25">
      <c r="A1079" s="1850" t="s">
        <v>2250</v>
      </c>
      <c r="B1079" s="1850" t="s">
        <v>16</v>
      </c>
      <c r="C1079" s="1850" t="s">
        <v>3283</v>
      </c>
      <c r="D1079" s="1850" t="s">
        <v>3284</v>
      </c>
      <c r="E1079" s="1850" t="s">
        <v>3285</v>
      </c>
      <c r="F1079" s="1850" t="s">
        <v>2598</v>
      </c>
      <c r="G1079" s="1850" t="s">
        <v>3286</v>
      </c>
      <c r="H1079" s="1850" t="s">
        <v>28</v>
      </c>
      <c r="I1079" s="1850" t="s">
        <v>857</v>
      </c>
    </row>
    <row customHeight="1" ht="11.25">
      <c r="A1080" s="1850" t="s">
        <v>2250</v>
      </c>
      <c r="B1080" s="1850" t="s">
        <v>16</v>
      </c>
      <c r="C1080" s="1850" t="s">
        <v>3287</v>
      </c>
      <c r="D1080" s="1850" t="s">
        <v>3288</v>
      </c>
      <c r="E1080" s="1850" t="s">
        <v>3289</v>
      </c>
      <c r="F1080" s="1850" t="s">
        <v>2254</v>
      </c>
      <c r="G1080" s="1850" t="s">
        <v>3290</v>
      </c>
      <c r="H1080" s="1850" t="s">
        <v>28</v>
      </c>
      <c r="I1080" s="1850" t="s">
        <v>857</v>
      </c>
    </row>
    <row customHeight="1" ht="11.25">
      <c r="A1081" s="1850" t="s">
        <v>2250</v>
      </c>
      <c r="B1081" s="1850" t="s">
        <v>16</v>
      </c>
      <c r="C1081" s="1850" t="s">
        <v>3291</v>
      </c>
      <c r="D1081" s="1850" t="s">
        <v>3292</v>
      </c>
      <c r="E1081" s="1850" t="s">
        <v>3293</v>
      </c>
      <c r="F1081" s="1850" t="s">
        <v>2376</v>
      </c>
      <c r="G1081" s="1850" t="s">
        <v>3294</v>
      </c>
      <c r="H1081" s="1850" t="s">
        <v>28</v>
      </c>
      <c r="I1081" s="1850" t="s">
        <v>857</v>
      </c>
    </row>
    <row customHeight="1" ht="11.25">
      <c r="A1082" s="1850" t="s">
        <v>2250</v>
      </c>
      <c r="B1082" s="1850" t="s">
        <v>16</v>
      </c>
      <c r="C1082" s="1850" t="s">
        <v>3295</v>
      </c>
      <c r="D1082" s="1850" t="s">
        <v>3296</v>
      </c>
      <c r="E1082" s="1850" t="s">
        <v>3297</v>
      </c>
      <c r="F1082" s="1850" t="s">
        <v>2598</v>
      </c>
      <c r="G1082" s="1850" t="s">
        <v>3298</v>
      </c>
      <c r="H1082" s="1850" t="s">
        <v>3299</v>
      </c>
      <c r="I1082" s="1850" t="s">
        <v>857</v>
      </c>
    </row>
    <row customHeight="1" ht="11.25">
      <c r="A1083" s="1850" t="s">
        <v>2250</v>
      </c>
      <c r="B1083" s="1850" t="s">
        <v>16</v>
      </c>
      <c r="C1083" s="1850" t="s">
        <v>3300</v>
      </c>
      <c r="D1083" s="1850" t="s">
        <v>3301</v>
      </c>
      <c r="E1083" s="1850" t="s">
        <v>3302</v>
      </c>
      <c r="F1083" s="1850" t="s">
        <v>2982</v>
      </c>
      <c r="G1083" s="1850" t="s">
        <v>28</v>
      </c>
      <c r="H1083" s="1850" t="s">
        <v>28</v>
      </c>
      <c r="I1083" s="1850" t="s">
        <v>857</v>
      </c>
    </row>
    <row customHeight="1" ht="11.25">
      <c r="A1084" s="1850" t="s">
        <v>2250</v>
      </c>
      <c r="B1084" s="1850" t="s">
        <v>16</v>
      </c>
      <c r="C1084" s="1850" t="s">
        <v>3307</v>
      </c>
      <c r="D1084" s="1850" t="s">
        <v>3308</v>
      </c>
      <c r="E1084" s="1850" t="s">
        <v>3309</v>
      </c>
      <c r="F1084" s="1850" t="s">
        <v>3220</v>
      </c>
      <c r="G1084" s="1850" t="s">
        <v>3310</v>
      </c>
      <c r="H1084" s="1850" t="s">
        <v>28</v>
      </c>
      <c r="I1084" s="1850" t="s">
        <v>857</v>
      </c>
    </row>
    <row customHeight="1" ht="11.25">
      <c r="A1085" s="1850" t="s">
        <v>2250</v>
      </c>
      <c r="B1085" s="1850" t="s">
        <v>16</v>
      </c>
      <c r="C1085" s="1850" t="s">
        <v>3311</v>
      </c>
      <c r="D1085" s="1850" t="s">
        <v>3312</v>
      </c>
      <c r="E1085" s="1850" t="s">
        <v>3313</v>
      </c>
      <c r="F1085" s="1850" t="s">
        <v>2307</v>
      </c>
      <c r="G1085" s="1850" t="s">
        <v>28</v>
      </c>
      <c r="H1085" s="1850" t="s">
        <v>28</v>
      </c>
      <c r="I1085" s="1850" t="s">
        <v>857</v>
      </c>
    </row>
    <row customHeight="1" ht="11.25">
      <c r="A1086" s="1850" t="s">
        <v>2250</v>
      </c>
      <c r="B1086" s="1850" t="s">
        <v>16</v>
      </c>
      <c r="C1086" s="1850" t="s">
        <v>3317</v>
      </c>
      <c r="D1086" s="1850" t="s">
        <v>3318</v>
      </c>
      <c r="E1086" s="1850" t="s">
        <v>3319</v>
      </c>
      <c r="F1086" s="1850" t="s">
        <v>2712</v>
      </c>
      <c r="G1086" s="1850" t="s">
        <v>3320</v>
      </c>
      <c r="H1086" s="1850" t="s">
        <v>28</v>
      </c>
      <c r="I1086" s="1850" t="s">
        <v>857</v>
      </c>
    </row>
    <row customHeight="1" ht="11.25">
      <c r="A1087" s="1850" t="s">
        <v>2250</v>
      </c>
      <c r="B1087" s="1850" t="s">
        <v>16</v>
      </c>
      <c r="C1087" s="1850" t="s">
        <v>3321</v>
      </c>
      <c r="D1087" s="1850" t="s">
        <v>3322</v>
      </c>
      <c r="E1087" s="1850" t="s">
        <v>3323</v>
      </c>
      <c r="F1087" s="1850" t="s">
        <v>2307</v>
      </c>
      <c r="G1087" s="1850" t="s">
        <v>28</v>
      </c>
      <c r="H1087" s="1850" t="s">
        <v>28</v>
      </c>
      <c r="I1087" s="1850" t="s">
        <v>857</v>
      </c>
    </row>
    <row customHeight="1" ht="11.25">
      <c r="A1088" s="1850" t="s">
        <v>2250</v>
      </c>
      <c r="B1088" s="1850" t="s">
        <v>16</v>
      </c>
      <c r="C1088" s="1850" t="s">
        <v>3324</v>
      </c>
      <c r="D1088" s="1850" t="s">
        <v>3325</v>
      </c>
      <c r="E1088" s="1850" t="s">
        <v>3326</v>
      </c>
      <c r="F1088" s="1850" t="s">
        <v>3327</v>
      </c>
      <c r="G1088" s="1850" t="s">
        <v>28</v>
      </c>
      <c r="H1088" s="1850" t="s">
        <v>28</v>
      </c>
      <c r="I1088" s="1850" t="s">
        <v>857</v>
      </c>
    </row>
    <row customHeight="1" ht="11.25">
      <c r="A1089" s="1850" t="s">
        <v>2250</v>
      </c>
      <c r="B1089" s="1850" t="s">
        <v>16</v>
      </c>
      <c r="C1089" s="1850" t="s">
        <v>4626</v>
      </c>
      <c r="D1089" s="1850" t="s">
        <v>4627</v>
      </c>
      <c r="E1089" s="1850" t="s">
        <v>4628</v>
      </c>
      <c r="F1089" s="1850" t="s">
        <v>2340</v>
      </c>
      <c r="G1089" s="1850" t="s">
        <v>28</v>
      </c>
      <c r="H1089" s="1850" t="s">
        <v>28</v>
      </c>
      <c r="I1089" s="1850" t="s">
        <v>857</v>
      </c>
    </row>
    <row customHeight="1" ht="11.25">
      <c r="A1090" s="1850" t="s">
        <v>2250</v>
      </c>
      <c r="B1090" s="1850" t="s">
        <v>16</v>
      </c>
      <c r="C1090" s="1850" t="s">
        <v>3328</v>
      </c>
      <c r="D1090" s="1850" t="s">
        <v>3329</v>
      </c>
      <c r="E1090" s="1850" t="s">
        <v>3330</v>
      </c>
      <c r="F1090" s="1850" t="s">
        <v>2419</v>
      </c>
      <c r="G1090" s="1850" t="s">
        <v>28</v>
      </c>
      <c r="H1090" s="1850" t="s">
        <v>28</v>
      </c>
      <c r="I1090" s="1850" t="s">
        <v>857</v>
      </c>
    </row>
    <row customHeight="1" ht="11.25">
      <c r="A1091" s="1850" t="s">
        <v>2250</v>
      </c>
      <c r="B1091" s="1850" t="s">
        <v>16</v>
      </c>
      <c r="C1091" s="1850" t="s">
        <v>3354</v>
      </c>
      <c r="D1091" s="1850" t="s">
        <v>3355</v>
      </c>
      <c r="E1091" s="1850" t="s">
        <v>3356</v>
      </c>
      <c r="F1091" s="1850" t="s">
        <v>2349</v>
      </c>
      <c r="G1091" s="1850" t="s">
        <v>28</v>
      </c>
      <c r="H1091" s="1850" t="s">
        <v>28</v>
      </c>
      <c r="I1091" s="1850" t="s">
        <v>857</v>
      </c>
    </row>
    <row customHeight="1" ht="11.25">
      <c r="A1092" s="1850" t="s">
        <v>2250</v>
      </c>
      <c r="B1092" s="1850" t="s">
        <v>16</v>
      </c>
      <c r="C1092" s="1850" t="s">
        <v>3367</v>
      </c>
      <c r="D1092" s="1850" t="s">
        <v>3368</v>
      </c>
      <c r="E1092" s="1850" t="s">
        <v>3369</v>
      </c>
      <c r="F1092" s="1850" t="s">
        <v>2307</v>
      </c>
      <c r="G1092" s="1850" t="s">
        <v>28</v>
      </c>
      <c r="H1092" s="1850" t="s">
        <v>28</v>
      </c>
      <c r="I1092" s="1850" t="s">
        <v>857</v>
      </c>
    </row>
    <row customHeight="1" ht="11.25">
      <c r="A1093" s="1850" t="s">
        <v>2250</v>
      </c>
      <c r="B1093" s="1850" t="s">
        <v>16</v>
      </c>
      <c r="C1093" s="1850" t="s">
        <v>4629</v>
      </c>
      <c r="D1093" s="1850" t="s">
        <v>4630</v>
      </c>
      <c r="E1093" s="1850" t="s">
        <v>4631</v>
      </c>
      <c r="F1093" s="1850" t="s">
        <v>2384</v>
      </c>
      <c r="G1093" s="1850" t="s">
        <v>28</v>
      </c>
      <c r="H1093" s="1850" t="s">
        <v>28</v>
      </c>
      <c r="I1093" s="1850" t="s">
        <v>857</v>
      </c>
    </row>
    <row customHeight="1" ht="11.25">
      <c r="A1094" s="1850" t="s">
        <v>2250</v>
      </c>
      <c r="B1094" s="1850" t="s">
        <v>16</v>
      </c>
      <c r="C1094" s="1850" t="s">
        <v>3385</v>
      </c>
      <c r="D1094" s="1850" t="s">
        <v>3386</v>
      </c>
      <c r="E1094" s="1850" t="s">
        <v>3387</v>
      </c>
      <c r="F1094" s="1850" t="s">
        <v>2344</v>
      </c>
      <c r="G1094" s="1850" t="s">
        <v>28</v>
      </c>
      <c r="H1094" s="1850" t="s">
        <v>28</v>
      </c>
      <c r="I1094" s="1850" t="s">
        <v>857</v>
      </c>
    </row>
    <row customHeight="1" ht="11.25">
      <c r="A1095" s="1850" t="s">
        <v>2250</v>
      </c>
      <c r="B1095" s="1850" t="s">
        <v>16</v>
      </c>
      <c r="C1095" s="1850" t="s">
        <v>3388</v>
      </c>
      <c r="D1095" s="1850" t="s">
        <v>3389</v>
      </c>
      <c r="E1095" s="1850" t="s">
        <v>3390</v>
      </c>
      <c r="F1095" s="1850" t="s">
        <v>2254</v>
      </c>
      <c r="G1095" s="1850" t="s">
        <v>28</v>
      </c>
      <c r="H1095" s="1850" t="s">
        <v>28</v>
      </c>
      <c r="I1095" s="1850" t="s">
        <v>857</v>
      </c>
    </row>
    <row customHeight="1" ht="11.25">
      <c r="A1096" s="1850" t="s">
        <v>2250</v>
      </c>
      <c r="B1096" s="1850" t="s">
        <v>16</v>
      </c>
      <c r="C1096" s="1850" t="s">
        <v>3412</v>
      </c>
      <c r="D1096" s="1850" t="s">
        <v>3413</v>
      </c>
      <c r="E1096" s="1850" t="s">
        <v>3414</v>
      </c>
      <c r="F1096" s="1850" t="s">
        <v>2353</v>
      </c>
      <c r="G1096" s="1850" t="s">
        <v>28</v>
      </c>
      <c r="H1096" s="1850" t="s">
        <v>28</v>
      </c>
      <c r="I1096" s="1850" t="s">
        <v>857</v>
      </c>
    </row>
    <row customHeight="1" ht="11.25">
      <c r="A1097" s="1850" t="s">
        <v>2250</v>
      </c>
      <c r="B1097" s="1850" t="s">
        <v>16</v>
      </c>
      <c r="C1097" s="1850" t="s">
        <v>3415</v>
      </c>
      <c r="D1097" s="1850" t="s">
        <v>3416</v>
      </c>
      <c r="E1097" s="1850" t="s">
        <v>3417</v>
      </c>
      <c r="F1097" s="1850" t="s">
        <v>3418</v>
      </c>
      <c r="G1097" s="1850" t="s">
        <v>28</v>
      </c>
      <c r="H1097" s="1850" t="s">
        <v>28</v>
      </c>
      <c r="I1097" s="1850" t="s">
        <v>857</v>
      </c>
    </row>
    <row customHeight="1" ht="11.25">
      <c r="A1098" s="1850" t="s">
        <v>2250</v>
      </c>
      <c r="B1098" s="1850" t="s">
        <v>16</v>
      </c>
      <c r="C1098" s="1850" t="s">
        <v>3422</v>
      </c>
      <c r="D1098" s="1850" t="s">
        <v>3423</v>
      </c>
      <c r="E1098" s="1850" t="s">
        <v>3424</v>
      </c>
      <c r="F1098" s="1850" t="s">
        <v>3425</v>
      </c>
      <c r="G1098" s="1850" t="s">
        <v>28</v>
      </c>
      <c r="H1098" s="1850" t="s">
        <v>28</v>
      </c>
      <c r="I1098" s="1850" t="s">
        <v>857</v>
      </c>
    </row>
    <row customHeight="1" ht="11.25">
      <c r="A1099" s="1850" t="s">
        <v>2250</v>
      </c>
      <c r="B1099" s="1850" t="s">
        <v>16</v>
      </c>
      <c r="C1099" s="1850" t="s">
        <v>4632</v>
      </c>
      <c r="D1099" s="1850" t="s">
        <v>4633</v>
      </c>
      <c r="E1099" s="1850" t="s">
        <v>4634</v>
      </c>
      <c r="F1099" s="1850" t="s">
        <v>2712</v>
      </c>
      <c r="G1099" s="1850" t="s">
        <v>28</v>
      </c>
      <c r="H1099" s="1850" t="s">
        <v>28</v>
      </c>
      <c r="I1099" s="1850" t="s">
        <v>857</v>
      </c>
    </row>
    <row customHeight="1" ht="11.25">
      <c r="A1100" s="1850" t="s">
        <v>2250</v>
      </c>
      <c r="B1100" s="1850" t="s">
        <v>16</v>
      </c>
      <c r="C1100" s="1850" t="s">
        <v>4635</v>
      </c>
      <c r="D1100" s="1850" t="s">
        <v>4636</v>
      </c>
      <c r="E1100" s="1850" t="s">
        <v>4637</v>
      </c>
      <c r="F1100" s="1850" t="s">
        <v>2272</v>
      </c>
      <c r="G1100" s="1850" t="s">
        <v>28</v>
      </c>
      <c r="H1100" s="1850" t="s">
        <v>28</v>
      </c>
      <c r="I1100" s="1850" t="s">
        <v>857</v>
      </c>
    </row>
    <row customHeight="1" ht="11.25">
      <c r="A1101" s="1850" t="s">
        <v>2250</v>
      </c>
      <c r="B1101" s="1850" t="s">
        <v>16</v>
      </c>
      <c r="C1101" s="1850" t="s">
        <v>3429</v>
      </c>
      <c r="D1101" s="1850" t="s">
        <v>3430</v>
      </c>
      <c r="E1101" s="1850" t="s">
        <v>3431</v>
      </c>
      <c r="F1101" s="1850" t="s">
        <v>2353</v>
      </c>
      <c r="G1101" s="1850" t="s">
        <v>28</v>
      </c>
      <c r="H1101" s="1850" t="s">
        <v>3432</v>
      </c>
      <c r="I1101" s="1850" t="s">
        <v>857</v>
      </c>
    </row>
    <row customHeight="1" ht="11.25">
      <c r="A1102" s="1850" t="s">
        <v>2250</v>
      </c>
      <c r="B1102" s="1850" t="s">
        <v>16</v>
      </c>
      <c r="C1102" s="1850" t="s">
        <v>3439</v>
      </c>
      <c r="D1102" s="1850" t="s">
        <v>3440</v>
      </c>
      <c r="E1102" s="1850" t="s">
        <v>3441</v>
      </c>
      <c r="F1102" s="1850" t="s">
        <v>2272</v>
      </c>
      <c r="G1102" s="1850" t="s">
        <v>28</v>
      </c>
      <c r="H1102" s="1850" t="s">
        <v>28</v>
      </c>
      <c r="I1102" s="1850" t="s">
        <v>857</v>
      </c>
    </row>
    <row customHeight="1" ht="11.25">
      <c r="A1103" s="1850" t="s">
        <v>2250</v>
      </c>
      <c r="B1103" s="1850" t="s">
        <v>16</v>
      </c>
      <c r="C1103" s="1850" t="s">
        <v>4638</v>
      </c>
      <c r="D1103" s="1850" t="s">
        <v>4639</v>
      </c>
      <c r="E1103" s="1850" t="s">
        <v>4640</v>
      </c>
      <c r="F1103" s="1850" t="s">
        <v>2277</v>
      </c>
      <c r="G1103" s="1850" t="s">
        <v>28</v>
      </c>
      <c r="H1103" s="1850" t="s">
        <v>28</v>
      </c>
      <c r="I1103" s="1850" t="s">
        <v>857</v>
      </c>
    </row>
    <row customHeight="1" ht="11.25">
      <c r="A1104" s="1850" t="s">
        <v>2250</v>
      </c>
      <c r="B1104" s="1850" t="s">
        <v>16</v>
      </c>
      <c r="C1104" s="1850" t="s">
        <v>4641</v>
      </c>
      <c r="D1104" s="1850" t="s">
        <v>4642</v>
      </c>
      <c r="E1104" s="1850" t="s">
        <v>4643</v>
      </c>
      <c r="F1104" s="1850" t="s">
        <v>2272</v>
      </c>
      <c r="G1104" s="1850" t="s">
        <v>28</v>
      </c>
      <c r="H1104" s="1850" t="s">
        <v>28</v>
      </c>
      <c r="I1104" s="1850" t="s">
        <v>857</v>
      </c>
    </row>
    <row customHeight="1" ht="11.25">
      <c r="A1105" s="1850" t="s">
        <v>2250</v>
      </c>
      <c r="B1105" s="1850" t="s">
        <v>16</v>
      </c>
      <c r="C1105" s="1850" t="s">
        <v>3451</v>
      </c>
      <c r="D1105" s="1850" t="s">
        <v>3452</v>
      </c>
      <c r="E1105" s="1850" t="s">
        <v>3453</v>
      </c>
      <c r="F1105" s="1850" t="s">
        <v>2598</v>
      </c>
      <c r="G1105" s="1850" t="s">
        <v>28</v>
      </c>
      <c r="H1105" s="1850" t="s">
        <v>28</v>
      </c>
      <c r="I1105" s="1850" t="s">
        <v>857</v>
      </c>
    </row>
    <row customHeight="1" ht="11.25">
      <c r="A1106" s="1850" t="s">
        <v>2250</v>
      </c>
      <c r="B1106" s="1850" t="s">
        <v>16</v>
      </c>
      <c r="C1106" s="1850" t="s">
        <v>4644</v>
      </c>
      <c r="D1106" s="1850" t="s">
        <v>4645</v>
      </c>
      <c r="E1106" s="1850" t="s">
        <v>4646</v>
      </c>
      <c r="F1106" s="1850" t="s">
        <v>2254</v>
      </c>
      <c r="G1106" s="1850" t="s">
        <v>28</v>
      </c>
      <c r="H1106" s="1850" t="s">
        <v>28</v>
      </c>
      <c r="I1106" s="1850" t="s">
        <v>857</v>
      </c>
    </row>
    <row customHeight="1" ht="11.25">
      <c r="A1107" s="1850" t="s">
        <v>2250</v>
      </c>
      <c r="B1107" s="1850" t="s">
        <v>16</v>
      </c>
      <c r="C1107" s="1850" t="s">
        <v>4647</v>
      </c>
      <c r="D1107" s="1850" t="s">
        <v>4648</v>
      </c>
      <c r="E1107" s="1850" t="s">
        <v>4649</v>
      </c>
      <c r="F1107" s="1850" t="s">
        <v>2254</v>
      </c>
      <c r="G1107" s="1850" t="s">
        <v>28</v>
      </c>
      <c r="H1107" s="1850" t="s">
        <v>28</v>
      </c>
      <c r="I1107" s="1850" t="s">
        <v>857</v>
      </c>
    </row>
    <row customHeight="1" ht="11.25">
      <c r="A1108" s="1850" t="s">
        <v>2250</v>
      </c>
      <c r="B1108" s="1850" t="s">
        <v>16</v>
      </c>
      <c r="C1108" s="1850" t="s">
        <v>3489</v>
      </c>
      <c r="D1108" s="1850" t="s">
        <v>3490</v>
      </c>
      <c r="E1108" s="1850" t="s">
        <v>3491</v>
      </c>
      <c r="F1108" s="1850" t="s">
        <v>2340</v>
      </c>
      <c r="G1108" s="1850" t="s">
        <v>28</v>
      </c>
      <c r="H1108" s="1850" t="s">
        <v>28</v>
      </c>
      <c r="I1108" s="1850" t="s">
        <v>857</v>
      </c>
    </row>
    <row customHeight="1" ht="11.25">
      <c r="A1109" s="1850" t="s">
        <v>2250</v>
      </c>
      <c r="B1109" s="1850" t="s">
        <v>16</v>
      </c>
      <c r="C1109" s="1850" t="s">
        <v>3498</v>
      </c>
      <c r="D1109" s="1850" t="s">
        <v>3499</v>
      </c>
      <c r="E1109" s="1850" t="s">
        <v>3500</v>
      </c>
      <c r="F1109" s="1850" t="s">
        <v>2590</v>
      </c>
      <c r="G1109" s="1850" t="s">
        <v>28</v>
      </c>
      <c r="H1109" s="1850" t="s">
        <v>28</v>
      </c>
      <c r="I1109" s="1850" t="s">
        <v>857</v>
      </c>
    </row>
    <row customHeight="1" ht="11.25">
      <c r="A1110" s="1850" t="s">
        <v>2250</v>
      </c>
      <c r="B1110" s="1850" t="s">
        <v>16</v>
      </c>
      <c r="C1110" s="1850" t="s">
        <v>3501</v>
      </c>
      <c r="D1110" s="1850" t="s">
        <v>3502</v>
      </c>
      <c r="E1110" s="1850" t="s">
        <v>3503</v>
      </c>
      <c r="F1110" s="1850" t="s">
        <v>2307</v>
      </c>
      <c r="G1110" s="1850" t="s">
        <v>28</v>
      </c>
      <c r="H1110" s="1850" t="s">
        <v>28</v>
      </c>
      <c r="I1110" s="1850" t="s">
        <v>857</v>
      </c>
    </row>
    <row customHeight="1" ht="11.25">
      <c r="A1111" s="1850" t="s">
        <v>2250</v>
      </c>
      <c r="B1111" s="1850" t="s">
        <v>16</v>
      </c>
      <c r="C1111" s="1850" t="s">
        <v>4650</v>
      </c>
      <c r="D1111" s="1850" t="s">
        <v>4651</v>
      </c>
      <c r="E1111" s="1850" t="s">
        <v>4652</v>
      </c>
      <c r="F1111" s="1850" t="s">
        <v>2254</v>
      </c>
      <c r="G1111" s="1850" t="s">
        <v>28</v>
      </c>
      <c r="H1111" s="1850" t="s">
        <v>28</v>
      </c>
      <c r="I1111" s="1850" t="s">
        <v>857</v>
      </c>
    </row>
    <row customHeight="1" ht="11.25">
      <c r="A1112" s="1850" t="s">
        <v>2250</v>
      </c>
      <c r="B1112" s="1850" t="s">
        <v>16</v>
      </c>
      <c r="C1112" s="1850" t="s">
        <v>3516</v>
      </c>
      <c r="D1112" s="1850" t="s">
        <v>3517</v>
      </c>
      <c r="E1112" s="1850" t="s">
        <v>3518</v>
      </c>
      <c r="F1112" s="1850" t="s">
        <v>2357</v>
      </c>
      <c r="G1112" s="1850" t="s">
        <v>28</v>
      </c>
      <c r="H1112" s="1850" t="s">
        <v>28</v>
      </c>
      <c r="I1112" s="1850" t="s">
        <v>857</v>
      </c>
    </row>
    <row customHeight="1" ht="11.25">
      <c r="A1113" s="1850" t="s">
        <v>2250</v>
      </c>
      <c r="B1113" s="1850" t="s">
        <v>16</v>
      </c>
      <c r="C1113" s="1850" t="s">
        <v>3529</v>
      </c>
      <c r="D1113" s="1850" t="s">
        <v>3530</v>
      </c>
      <c r="E1113" s="1850" t="s">
        <v>3531</v>
      </c>
      <c r="F1113" s="1850" t="s">
        <v>2357</v>
      </c>
      <c r="G1113" s="1850" t="s">
        <v>28</v>
      </c>
      <c r="H1113" s="1850" t="s">
        <v>28</v>
      </c>
      <c r="I1113" s="1850" t="s">
        <v>857</v>
      </c>
    </row>
    <row customHeight="1" ht="11.25">
      <c r="A1114" s="1850" t="s">
        <v>2250</v>
      </c>
      <c r="B1114" s="1850" t="s">
        <v>16</v>
      </c>
      <c r="C1114" s="1850" t="s">
        <v>3550</v>
      </c>
      <c r="D1114" s="1850" t="s">
        <v>3551</v>
      </c>
      <c r="E1114" s="1850" t="s">
        <v>3552</v>
      </c>
      <c r="F1114" s="1850" t="s">
        <v>2254</v>
      </c>
      <c r="G1114" s="1850" t="s">
        <v>28</v>
      </c>
      <c r="H1114" s="1850" t="s">
        <v>28</v>
      </c>
      <c r="I1114" s="1850" t="s">
        <v>857</v>
      </c>
    </row>
    <row customHeight="1" ht="11.25">
      <c r="A1115" s="1850" t="s">
        <v>2250</v>
      </c>
      <c r="B1115" s="1850" t="s">
        <v>16</v>
      </c>
      <c r="C1115" s="1850" t="s">
        <v>4653</v>
      </c>
      <c r="D1115" s="1850" t="s">
        <v>4654</v>
      </c>
      <c r="E1115" s="1850" t="s">
        <v>4655</v>
      </c>
      <c r="F1115" s="1850" t="s">
        <v>2357</v>
      </c>
      <c r="G1115" s="1850" t="s">
        <v>28</v>
      </c>
      <c r="H1115" s="1850" t="s">
        <v>28</v>
      </c>
      <c r="I1115" s="1850" t="s">
        <v>857</v>
      </c>
    </row>
    <row customHeight="1" ht="11.25">
      <c r="A1116" s="1850" t="s">
        <v>2250</v>
      </c>
      <c r="B1116" s="1850" t="s">
        <v>16</v>
      </c>
      <c r="C1116" s="1850" t="s">
        <v>3582</v>
      </c>
      <c r="D1116" s="1850" t="s">
        <v>3583</v>
      </c>
      <c r="E1116" s="1850" t="s">
        <v>3584</v>
      </c>
      <c r="F1116" s="1850" t="s">
        <v>2315</v>
      </c>
      <c r="G1116" s="1850" t="s">
        <v>28</v>
      </c>
      <c r="H1116" s="1850" t="s">
        <v>28</v>
      </c>
      <c r="I1116" s="1850" t="s">
        <v>857</v>
      </c>
    </row>
    <row customHeight="1" ht="11.25">
      <c r="A1117" s="1850" t="s">
        <v>2250</v>
      </c>
      <c r="B1117" s="1850" t="s">
        <v>16</v>
      </c>
      <c r="C1117" s="1850" t="s">
        <v>3615</v>
      </c>
      <c r="D1117" s="1850" t="s">
        <v>3616</v>
      </c>
      <c r="E1117" s="1850" t="s">
        <v>2262</v>
      </c>
      <c r="F1117" s="1850" t="s">
        <v>2481</v>
      </c>
      <c r="G1117" s="1850" t="s">
        <v>28</v>
      </c>
      <c r="H1117" s="1850" t="s">
        <v>28</v>
      </c>
      <c r="I1117" s="1850" t="s">
        <v>857</v>
      </c>
    </row>
    <row customHeight="1" ht="11.25">
      <c r="A1118" s="1850" t="s">
        <v>2250</v>
      </c>
      <c r="B1118" s="1850" t="s">
        <v>16</v>
      </c>
      <c r="C1118" s="1850" t="s">
        <v>3617</v>
      </c>
      <c r="D1118" s="1850" t="s">
        <v>3618</v>
      </c>
      <c r="E1118" s="1850" t="s">
        <v>2321</v>
      </c>
      <c r="F1118" s="1850" t="s">
        <v>3619</v>
      </c>
      <c r="G1118" s="1850" t="s">
        <v>2326</v>
      </c>
      <c r="H1118" s="1850" t="s">
        <v>28</v>
      </c>
      <c r="I1118" s="1850" t="s">
        <v>857</v>
      </c>
    </row>
    <row customHeight="1" ht="11.25">
      <c r="A1119" s="1850" t="s">
        <v>2250</v>
      </c>
      <c r="B1119" s="1850" t="s">
        <v>16</v>
      </c>
      <c r="C1119" s="1850" t="s">
        <v>4656</v>
      </c>
      <c r="D1119" s="1850" t="s">
        <v>4657</v>
      </c>
      <c r="E1119" s="1850" t="s">
        <v>4658</v>
      </c>
      <c r="F1119" s="1850" t="s">
        <v>3938</v>
      </c>
      <c r="G1119" s="1850" t="s">
        <v>28</v>
      </c>
      <c r="H1119" s="1850" t="s">
        <v>28</v>
      </c>
      <c r="I1119" s="1850" t="s">
        <v>857</v>
      </c>
    </row>
    <row customHeight="1" ht="11.25">
      <c r="A1120" s="1850" t="s">
        <v>2250</v>
      </c>
      <c r="B1120" s="1850" t="s">
        <v>16</v>
      </c>
      <c r="C1120" s="1850" t="s">
        <v>4659</v>
      </c>
      <c r="D1120" s="1850" t="s">
        <v>4660</v>
      </c>
      <c r="E1120" s="1850" t="s">
        <v>4661</v>
      </c>
      <c r="F1120" s="1850" t="s">
        <v>2357</v>
      </c>
      <c r="G1120" s="1850" t="s">
        <v>28</v>
      </c>
      <c r="H1120" s="1850" t="s">
        <v>28</v>
      </c>
      <c r="I1120" s="1850" t="s">
        <v>857</v>
      </c>
    </row>
    <row customHeight="1" ht="11.25">
      <c r="A1121" s="1850" t="s">
        <v>2250</v>
      </c>
      <c r="B1121" s="1850" t="s">
        <v>16</v>
      </c>
      <c r="C1121" s="1850" t="s">
        <v>4662</v>
      </c>
      <c r="D1121" s="1850" t="s">
        <v>4663</v>
      </c>
      <c r="E1121" s="1850" t="s">
        <v>4664</v>
      </c>
      <c r="F1121" s="1850" t="s">
        <v>4665</v>
      </c>
      <c r="G1121" s="1850" t="s">
        <v>4666</v>
      </c>
      <c r="H1121" s="1850" t="s">
        <v>28</v>
      </c>
      <c r="I1121" s="1850" t="s">
        <v>857</v>
      </c>
    </row>
    <row customHeight="1" ht="11.25">
      <c r="A1122" s="1850" t="s">
        <v>2250</v>
      </c>
      <c r="B1122" s="1850" t="s">
        <v>16</v>
      </c>
      <c r="C1122" s="1850" t="s">
        <v>3639</v>
      </c>
      <c r="D1122" s="1850" t="s">
        <v>3640</v>
      </c>
      <c r="E1122" s="1850" t="s">
        <v>3641</v>
      </c>
      <c r="F1122" s="1850" t="s">
        <v>2357</v>
      </c>
      <c r="G1122" s="1850" t="s">
        <v>3642</v>
      </c>
      <c r="H1122" s="1850" t="s">
        <v>28</v>
      </c>
      <c r="I1122" s="1850" t="s">
        <v>857</v>
      </c>
    </row>
    <row customHeight="1" ht="11.25">
      <c r="A1123" s="1850" t="s">
        <v>2250</v>
      </c>
      <c r="B1123" s="1850" t="s">
        <v>16</v>
      </c>
      <c r="C1123" s="1850" t="s">
        <v>4667</v>
      </c>
      <c r="D1123" s="1850" t="s">
        <v>4668</v>
      </c>
      <c r="E1123" s="1850" t="s">
        <v>4669</v>
      </c>
      <c r="F1123" s="1850" t="s">
        <v>2353</v>
      </c>
      <c r="G1123" s="1850" t="s">
        <v>28</v>
      </c>
      <c r="H1123" s="1850" t="s">
        <v>28</v>
      </c>
      <c r="I1123" s="1850" t="s">
        <v>857</v>
      </c>
    </row>
    <row customHeight="1" ht="11.25">
      <c r="A1124" s="1850" t="s">
        <v>2250</v>
      </c>
      <c r="B1124" s="1850" t="s">
        <v>16</v>
      </c>
      <c r="C1124" s="1850" t="s">
        <v>4670</v>
      </c>
      <c r="D1124" s="1850" t="s">
        <v>4671</v>
      </c>
      <c r="E1124" s="1850" t="s">
        <v>4672</v>
      </c>
      <c r="F1124" s="1850" t="s">
        <v>2344</v>
      </c>
      <c r="G1124" s="1850" t="s">
        <v>28</v>
      </c>
      <c r="H1124" s="1850" t="s">
        <v>28</v>
      </c>
      <c r="I1124" s="1850" t="s">
        <v>857</v>
      </c>
    </row>
    <row customHeight="1" ht="11.25">
      <c r="A1125" s="1850" t="s">
        <v>2250</v>
      </c>
      <c r="B1125" s="1850" t="s">
        <v>16</v>
      </c>
      <c r="C1125" s="1850" t="s">
        <v>3656</v>
      </c>
      <c r="D1125" s="1850" t="s">
        <v>3657</v>
      </c>
      <c r="E1125" s="1850" t="s">
        <v>3658</v>
      </c>
      <c r="F1125" s="1850" t="s">
        <v>2758</v>
      </c>
      <c r="G1125" s="1850" t="s">
        <v>3659</v>
      </c>
      <c r="H1125" s="1850" t="s">
        <v>3660</v>
      </c>
      <c r="I1125" s="1850" t="s">
        <v>857</v>
      </c>
    </row>
    <row customHeight="1" ht="11.25">
      <c r="A1126" s="1850" t="s">
        <v>2250</v>
      </c>
      <c r="B1126" s="1850" t="s">
        <v>16</v>
      </c>
      <c r="C1126" s="1850" t="s">
        <v>3668</v>
      </c>
      <c r="D1126" s="1850" t="s">
        <v>3669</v>
      </c>
      <c r="E1126" s="1850" t="s">
        <v>3670</v>
      </c>
      <c r="F1126" s="1850" t="s">
        <v>2353</v>
      </c>
      <c r="G1126" s="1850" t="s">
        <v>3671</v>
      </c>
      <c r="H1126" s="1850" t="s">
        <v>28</v>
      </c>
      <c r="I1126" s="1850" t="s">
        <v>857</v>
      </c>
    </row>
    <row customHeight="1" ht="11.25">
      <c r="A1127" s="1850" t="s">
        <v>2250</v>
      </c>
      <c r="B1127" s="1850" t="s">
        <v>16</v>
      </c>
      <c r="C1127" s="1850" t="s">
        <v>4673</v>
      </c>
      <c r="D1127" s="1850" t="s">
        <v>4674</v>
      </c>
      <c r="E1127" s="1850" t="s">
        <v>4675</v>
      </c>
      <c r="F1127" s="1850" t="s">
        <v>4676</v>
      </c>
      <c r="G1127" s="1850" t="s">
        <v>4677</v>
      </c>
      <c r="H1127" s="1850" t="s">
        <v>28</v>
      </c>
      <c r="I1127" s="1850" t="s">
        <v>857</v>
      </c>
    </row>
    <row customHeight="1" ht="11.25">
      <c r="A1128" s="1850" t="s">
        <v>2250</v>
      </c>
      <c r="B1128" s="1850" t="s">
        <v>16</v>
      </c>
      <c r="C1128" s="1850" t="s">
        <v>4678</v>
      </c>
      <c r="D1128" s="1850" t="s">
        <v>4679</v>
      </c>
      <c r="E1128" s="1850" t="s">
        <v>4680</v>
      </c>
      <c r="F1128" s="1850" t="s">
        <v>2315</v>
      </c>
      <c r="G1128" s="1850" t="s">
        <v>28</v>
      </c>
      <c r="H1128" s="1850" t="s">
        <v>28</v>
      </c>
      <c r="I1128" s="1850" t="s">
        <v>857</v>
      </c>
    </row>
    <row customHeight="1" ht="11.25">
      <c r="A1129" s="1850" t="s">
        <v>2250</v>
      </c>
      <c r="B1129" s="1850" t="s">
        <v>16</v>
      </c>
      <c r="C1129" s="1850" t="s">
        <v>3680</v>
      </c>
      <c r="D1129" s="1850" t="s">
        <v>3681</v>
      </c>
      <c r="E1129" s="1850" t="s">
        <v>3682</v>
      </c>
      <c r="F1129" s="1850" t="s">
        <v>2344</v>
      </c>
      <c r="G1129" s="1850" t="s">
        <v>28</v>
      </c>
      <c r="H1129" s="1850" t="s">
        <v>28</v>
      </c>
      <c r="I1129" s="1850" t="s">
        <v>857</v>
      </c>
    </row>
    <row customHeight="1" ht="11.25">
      <c r="A1130" s="1850" t="s">
        <v>2250</v>
      </c>
      <c r="B1130" s="1850" t="s">
        <v>16</v>
      </c>
      <c r="C1130" s="1850" t="s">
        <v>3683</v>
      </c>
      <c r="D1130" s="1850" t="s">
        <v>3684</v>
      </c>
      <c r="E1130" s="1850" t="s">
        <v>3685</v>
      </c>
      <c r="F1130" s="1850" t="s">
        <v>2340</v>
      </c>
      <c r="G1130" s="1850" t="s">
        <v>28</v>
      </c>
      <c r="H1130" s="1850" t="s">
        <v>28</v>
      </c>
      <c r="I1130" s="1850" t="s">
        <v>857</v>
      </c>
    </row>
    <row customHeight="1" ht="11.25">
      <c r="A1131" s="1850" t="s">
        <v>2250</v>
      </c>
      <c r="B1131" s="1850" t="s">
        <v>16</v>
      </c>
      <c r="C1131" s="1850" t="s">
        <v>4681</v>
      </c>
      <c r="D1131" s="1850" t="s">
        <v>4682</v>
      </c>
      <c r="E1131" s="1850" t="s">
        <v>4683</v>
      </c>
      <c r="F1131" s="1850" t="s">
        <v>2281</v>
      </c>
      <c r="G1131" s="1850" t="s">
        <v>4684</v>
      </c>
      <c r="H1131" s="1850" t="s">
        <v>4685</v>
      </c>
      <c r="I1131" s="1850" t="s">
        <v>857</v>
      </c>
    </row>
    <row customHeight="1" ht="11.25">
      <c r="A1132" s="1850" t="s">
        <v>2250</v>
      </c>
      <c r="B1132" s="1850" t="s">
        <v>16</v>
      </c>
      <c r="C1132" s="1850" t="s">
        <v>4686</v>
      </c>
      <c r="D1132" s="1850" t="s">
        <v>4687</v>
      </c>
      <c r="E1132" s="1850" t="s">
        <v>4688</v>
      </c>
      <c r="F1132" s="1850" t="s">
        <v>2307</v>
      </c>
      <c r="G1132" s="1850" t="s">
        <v>4689</v>
      </c>
      <c r="H1132" s="1850" t="s">
        <v>28</v>
      </c>
      <c r="I1132" s="1850" t="s">
        <v>857</v>
      </c>
    </row>
    <row customHeight="1" ht="11.25">
      <c r="A1133" s="1850" t="s">
        <v>2250</v>
      </c>
      <c r="B1133" s="1850" t="s">
        <v>16</v>
      </c>
      <c r="C1133" s="1850" t="s">
        <v>4690</v>
      </c>
      <c r="D1133" s="1850" t="s">
        <v>4691</v>
      </c>
      <c r="E1133" s="1850" t="s">
        <v>4692</v>
      </c>
      <c r="F1133" s="1850" t="s">
        <v>2384</v>
      </c>
      <c r="G1133" s="1850" t="s">
        <v>4693</v>
      </c>
      <c r="H1133" s="1850" t="s">
        <v>4694</v>
      </c>
      <c r="I1133" s="1850" t="s">
        <v>857</v>
      </c>
    </row>
    <row customHeight="1" ht="11.25">
      <c r="A1134" s="1850" t="s">
        <v>2250</v>
      </c>
      <c r="B1134" s="1850" t="s">
        <v>16</v>
      </c>
      <c r="C1134" s="1850" t="s">
        <v>3690</v>
      </c>
      <c r="D1134" s="1850" t="s">
        <v>3691</v>
      </c>
      <c r="E1134" s="1850" t="s">
        <v>3692</v>
      </c>
      <c r="F1134" s="1850" t="s">
        <v>3693</v>
      </c>
      <c r="G1134" s="1850" t="s">
        <v>28</v>
      </c>
      <c r="H1134" s="1850" t="s">
        <v>28</v>
      </c>
      <c r="I1134" s="1850" t="s">
        <v>857</v>
      </c>
    </row>
    <row customHeight="1" ht="11.25">
      <c r="A1135" s="1850" t="s">
        <v>2250</v>
      </c>
      <c r="B1135" s="1850" t="s">
        <v>16</v>
      </c>
      <c r="C1135" s="1850" t="s">
        <v>4695</v>
      </c>
      <c r="D1135" s="1850" t="s">
        <v>4696</v>
      </c>
      <c r="E1135" s="1850" t="s">
        <v>3692</v>
      </c>
      <c r="F1135" s="1850" t="s">
        <v>4697</v>
      </c>
      <c r="G1135" s="1850" t="s">
        <v>4698</v>
      </c>
      <c r="H1135" s="1850" t="s">
        <v>28</v>
      </c>
      <c r="I1135" s="1850" t="s">
        <v>857</v>
      </c>
    </row>
    <row customHeight="1" ht="11.25">
      <c r="A1136" s="1850" t="s">
        <v>2250</v>
      </c>
      <c r="B1136" s="1850" t="s">
        <v>16</v>
      </c>
      <c r="C1136" s="1850" t="s">
        <v>3708</v>
      </c>
      <c r="D1136" s="1850" t="s">
        <v>3709</v>
      </c>
      <c r="E1136" s="1850" t="s">
        <v>3692</v>
      </c>
      <c r="F1136" s="1850" t="s">
        <v>3710</v>
      </c>
      <c r="G1136" s="1850" t="s">
        <v>28</v>
      </c>
      <c r="H1136" s="1850" t="s">
        <v>28</v>
      </c>
      <c r="I1136" s="1850" t="s">
        <v>857</v>
      </c>
    </row>
    <row customHeight="1" ht="11.25">
      <c r="A1137" s="1850" t="s">
        <v>2250</v>
      </c>
      <c r="B1137" s="1850" t="s">
        <v>16</v>
      </c>
      <c r="C1137" s="1850" t="s">
        <v>3723</v>
      </c>
      <c r="D1137" s="1850" t="s">
        <v>3724</v>
      </c>
      <c r="E1137" s="1850" t="s">
        <v>3725</v>
      </c>
      <c r="F1137" s="1850" t="s">
        <v>2690</v>
      </c>
      <c r="G1137" s="1850" t="s">
        <v>3726</v>
      </c>
      <c r="H1137" s="1850" t="s">
        <v>28</v>
      </c>
      <c r="I1137" s="1850" t="s">
        <v>857</v>
      </c>
    </row>
    <row customHeight="1" ht="11.25">
      <c r="A1138" s="1850" t="s">
        <v>2250</v>
      </c>
      <c r="B1138" s="1850" t="s">
        <v>16</v>
      </c>
      <c r="C1138" s="1850" t="s">
        <v>3727</v>
      </c>
      <c r="D1138" s="1850" t="s">
        <v>3728</v>
      </c>
      <c r="E1138" s="1850" t="s">
        <v>3725</v>
      </c>
      <c r="F1138" s="1850" t="s">
        <v>3729</v>
      </c>
      <c r="G1138" s="1850" t="s">
        <v>3726</v>
      </c>
      <c r="H1138" s="1850" t="s">
        <v>28</v>
      </c>
      <c r="I1138" s="1850" t="s">
        <v>857</v>
      </c>
    </row>
    <row customHeight="1" ht="11.25">
      <c r="A1139" s="1850" t="s">
        <v>2250</v>
      </c>
      <c r="B1139" s="1850" t="s">
        <v>16</v>
      </c>
      <c r="C1139" s="1850" t="s">
        <v>3730</v>
      </c>
      <c r="D1139" s="1850" t="s">
        <v>3731</v>
      </c>
      <c r="E1139" s="1850" t="s">
        <v>3732</v>
      </c>
      <c r="F1139" s="1850" t="s">
        <v>3055</v>
      </c>
      <c r="G1139" s="1850" t="s">
        <v>28</v>
      </c>
      <c r="H1139" s="1850" t="s">
        <v>3733</v>
      </c>
      <c r="I1139" s="1850" t="s">
        <v>857</v>
      </c>
    </row>
    <row customHeight="1" ht="11.25">
      <c r="A1140" s="1850" t="s">
        <v>2250</v>
      </c>
      <c r="B1140" s="1850" t="s">
        <v>16</v>
      </c>
      <c r="C1140" s="1850" t="s">
        <v>4699</v>
      </c>
      <c r="D1140" s="1850" t="s">
        <v>4700</v>
      </c>
      <c r="E1140" s="1850" t="s">
        <v>4701</v>
      </c>
      <c r="F1140" s="1850" t="s">
        <v>2712</v>
      </c>
      <c r="G1140" s="1850" t="s">
        <v>4702</v>
      </c>
      <c r="H1140" s="1850" t="s">
        <v>28</v>
      </c>
      <c r="I1140" s="1850" t="s">
        <v>857</v>
      </c>
    </row>
    <row customHeight="1" ht="11.25">
      <c r="A1141" s="1850" t="s">
        <v>2250</v>
      </c>
      <c r="B1141" s="1850" t="s">
        <v>16</v>
      </c>
      <c r="C1141" s="1850" t="s">
        <v>3752</v>
      </c>
      <c r="D1141" s="1850" t="s">
        <v>3753</v>
      </c>
      <c r="E1141" s="1850" t="s">
        <v>3754</v>
      </c>
      <c r="F1141" s="1850" t="s">
        <v>2272</v>
      </c>
      <c r="G1141" s="1850" t="s">
        <v>28</v>
      </c>
      <c r="H1141" s="1850" t="s">
        <v>28</v>
      </c>
      <c r="I1141" s="1850" t="s">
        <v>857</v>
      </c>
    </row>
    <row customHeight="1" ht="11.25">
      <c r="A1142" s="1850" t="s">
        <v>2250</v>
      </c>
      <c r="B1142" s="1850" t="s">
        <v>16</v>
      </c>
      <c r="C1142" s="1850" t="s">
        <v>3755</v>
      </c>
      <c r="D1142" s="1850" t="s">
        <v>3756</v>
      </c>
      <c r="E1142" s="1850" t="s">
        <v>3757</v>
      </c>
      <c r="F1142" s="1850" t="s">
        <v>3758</v>
      </c>
      <c r="G1142" s="1850" t="s">
        <v>28</v>
      </c>
      <c r="H1142" s="1850" t="s">
        <v>28</v>
      </c>
      <c r="I1142" s="1850" t="s">
        <v>857</v>
      </c>
    </row>
    <row customHeight="1" ht="11.25">
      <c r="A1143" s="1850" t="s">
        <v>2250</v>
      </c>
      <c r="B1143" s="1850" t="s">
        <v>16</v>
      </c>
      <c r="C1143" s="1850" t="s">
        <v>3759</v>
      </c>
      <c r="D1143" s="1850" t="s">
        <v>3760</v>
      </c>
      <c r="E1143" s="1850" t="s">
        <v>3761</v>
      </c>
      <c r="F1143" s="1850" t="s">
        <v>2254</v>
      </c>
      <c r="G1143" s="1850" t="s">
        <v>2759</v>
      </c>
      <c r="H1143" s="1850" t="s">
        <v>28</v>
      </c>
      <c r="I1143" s="1850" t="s">
        <v>857</v>
      </c>
    </row>
    <row customHeight="1" ht="11.25">
      <c r="A1144" s="1850" t="s">
        <v>2250</v>
      </c>
      <c r="B1144" s="1850" t="s">
        <v>16</v>
      </c>
      <c r="C1144" s="1850" t="s">
        <v>3768</v>
      </c>
      <c r="D1144" s="1850" t="s">
        <v>3769</v>
      </c>
      <c r="E1144" s="1850" t="s">
        <v>3770</v>
      </c>
      <c r="F1144" s="1850" t="s">
        <v>2254</v>
      </c>
      <c r="G1144" s="1850" t="s">
        <v>3771</v>
      </c>
      <c r="H1144" s="1850" t="s">
        <v>28</v>
      </c>
      <c r="I1144" s="1850" t="s">
        <v>857</v>
      </c>
    </row>
    <row customHeight="1" ht="11.25">
      <c r="A1145" s="1850" t="s">
        <v>2250</v>
      </c>
      <c r="B1145" s="1850" t="s">
        <v>16</v>
      </c>
      <c r="C1145" s="1850" t="s">
        <v>3772</v>
      </c>
      <c r="D1145" s="1850" t="s">
        <v>3773</v>
      </c>
      <c r="E1145" s="1850" t="s">
        <v>3774</v>
      </c>
      <c r="F1145" s="1850" t="s">
        <v>3775</v>
      </c>
      <c r="G1145" s="1850" t="s">
        <v>28</v>
      </c>
      <c r="H1145" s="1850" t="s">
        <v>3776</v>
      </c>
      <c r="I1145" s="1850" t="s">
        <v>857</v>
      </c>
    </row>
    <row customHeight="1" ht="11.25">
      <c r="A1146" s="1850" t="s">
        <v>2250</v>
      </c>
      <c r="B1146" s="1850" t="s">
        <v>16</v>
      </c>
      <c r="C1146" s="1850" t="s">
        <v>3782</v>
      </c>
      <c r="D1146" s="1850" t="s">
        <v>3783</v>
      </c>
      <c r="E1146" s="1850" t="s">
        <v>3784</v>
      </c>
      <c r="F1146" s="1850" t="s">
        <v>2254</v>
      </c>
      <c r="G1146" s="1850" t="s">
        <v>28</v>
      </c>
      <c r="H1146" s="1850" t="s">
        <v>28</v>
      </c>
      <c r="I1146" s="1850" t="s">
        <v>857</v>
      </c>
    </row>
    <row customHeight="1" ht="11.25">
      <c r="A1147" s="1850" t="s">
        <v>2250</v>
      </c>
      <c r="B1147" s="1850" t="s">
        <v>16</v>
      </c>
      <c r="C1147" s="1850" t="s">
        <v>3785</v>
      </c>
      <c r="D1147" s="1850" t="s">
        <v>3786</v>
      </c>
      <c r="E1147" s="1850" t="s">
        <v>3787</v>
      </c>
      <c r="F1147" s="1850" t="s">
        <v>2357</v>
      </c>
      <c r="G1147" s="1850" t="s">
        <v>3788</v>
      </c>
      <c r="H1147" s="1850" t="s">
        <v>3789</v>
      </c>
      <c r="I1147" s="1850" t="s">
        <v>857</v>
      </c>
    </row>
    <row customHeight="1" ht="11.25">
      <c r="A1148" s="1850" t="s">
        <v>2250</v>
      </c>
      <c r="B1148" s="1850" t="s">
        <v>16</v>
      </c>
      <c r="C1148" s="1850" t="s">
        <v>4703</v>
      </c>
      <c r="D1148" s="1850" t="s">
        <v>4704</v>
      </c>
      <c r="E1148" s="1850" t="s">
        <v>4705</v>
      </c>
      <c r="F1148" s="1850" t="s">
        <v>2357</v>
      </c>
      <c r="G1148" s="1850" t="s">
        <v>28</v>
      </c>
      <c r="H1148" s="1850" t="s">
        <v>28</v>
      </c>
      <c r="I1148" s="1850" t="s">
        <v>857</v>
      </c>
    </row>
    <row customHeight="1" ht="11.25">
      <c r="A1149" s="1850" t="s">
        <v>2250</v>
      </c>
      <c r="B1149" s="1850" t="s">
        <v>16</v>
      </c>
      <c r="C1149" s="1850" t="s">
        <v>3794</v>
      </c>
      <c r="D1149" s="1850" t="s">
        <v>3795</v>
      </c>
      <c r="E1149" s="1850" t="s">
        <v>3796</v>
      </c>
      <c r="F1149" s="1850" t="s">
        <v>2344</v>
      </c>
      <c r="G1149" s="1850" t="s">
        <v>28</v>
      </c>
      <c r="H1149" s="1850" t="s">
        <v>28</v>
      </c>
      <c r="I1149" s="1850" t="s">
        <v>857</v>
      </c>
    </row>
    <row customHeight="1" ht="11.25">
      <c r="A1150" s="1850" t="s">
        <v>2250</v>
      </c>
      <c r="B1150" s="1850" t="s">
        <v>16</v>
      </c>
      <c r="C1150" s="1850" t="s">
        <v>3800</v>
      </c>
      <c r="D1150" s="1850" t="s">
        <v>3801</v>
      </c>
      <c r="E1150" s="1850" t="s">
        <v>3802</v>
      </c>
      <c r="F1150" s="1850" t="s">
        <v>2340</v>
      </c>
      <c r="G1150" s="1850" t="s">
        <v>28</v>
      </c>
      <c r="H1150" s="1850" t="s">
        <v>28</v>
      </c>
      <c r="I1150" s="1850" t="s">
        <v>857</v>
      </c>
    </row>
    <row customHeight="1" ht="11.25">
      <c r="A1151" s="1850" t="s">
        <v>2250</v>
      </c>
      <c r="B1151" s="1850" t="s">
        <v>16</v>
      </c>
      <c r="C1151" s="1850" t="s">
        <v>3813</v>
      </c>
      <c r="D1151" s="1850" t="s">
        <v>3814</v>
      </c>
      <c r="E1151" s="1850" t="s">
        <v>3815</v>
      </c>
      <c r="F1151" s="1850" t="s">
        <v>2353</v>
      </c>
      <c r="G1151" s="1850" t="s">
        <v>28</v>
      </c>
      <c r="H1151" s="1850" t="s">
        <v>28</v>
      </c>
      <c r="I1151" s="1850" t="s">
        <v>857</v>
      </c>
    </row>
    <row customHeight="1" ht="11.25">
      <c r="A1152" s="1850" t="s">
        <v>2250</v>
      </c>
      <c r="B1152" s="1850" t="s">
        <v>16</v>
      </c>
      <c r="C1152" s="1850" t="s">
        <v>3826</v>
      </c>
      <c r="D1152" s="1850" t="s">
        <v>3827</v>
      </c>
      <c r="E1152" s="1850" t="s">
        <v>3828</v>
      </c>
      <c r="F1152" s="1850" t="s">
        <v>2344</v>
      </c>
      <c r="G1152" s="1850" t="s">
        <v>3829</v>
      </c>
      <c r="H1152" s="1850" t="s">
        <v>28</v>
      </c>
      <c r="I1152" s="1850" t="s">
        <v>857</v>
      </c>
    </row>
    <row customHeight="1" ht="11.25">
      <c r="A1153" s="1850" t="s">
        <v>2250</v>
      </c>
      <c r="B1153" s="1850" t="s">
        <v>16</v>
      </c>
      <c r="C1153" s="1850" t="s">
        <v>4706</v>
      </c>
      <c r="D1153" s="1850" t="s">
        <v>4707</v>
      </c>
      <c r="E1153" s="1850" t="s">
        <v>4708</v>
      </c>
      <c r="F1153" s="1850" t="s">
        <v>3220</v>
      </c>
      <c r="G1153" s="1850" t="s">
        <v>3152</v>
      </c>
      <c r="H1153" s="1850" t="s">
        <v>28</v>
      </c>
      <c r="I1153" s="1850" t="s">
        <v>857</v>
      </c>
    </row>
    <row customHeight="1" ht="11.25">
      <c r="A1154" s="1850" t="s">
        <v>2250</v>
      </c>
      <c r="B1154" s="1850" t="s">
        <v>16</v>
      </c>
      <c r="C1154" s="1850" t="s">
        <v>3852</v>
      </c>
      <c r="D1154" s="1850" t="s">
        <v>3853</v>
      </c>
      <c r="E1154" s="1850" t="s">
        <v>3854</v>
      </c>
      <c r="F1154" s="1850" t="s">
        <v>2598</v>
      </c>
      <c r="G1154" s="1850" t="s">
        <v>28</v>
      </c>
      <c r="H1154" s="1850" t="s">
        <v>28</v>
      </c>
      <c r="I1154" s="1850" t="s">
        <v>857</v>
      </c>
    </row>
    <row customHeight="1" ht="11.25">
      <c r="A1155" s="1850" t="s">
        <v>2250</v>
      </c>
      <c r="B1155" s="1850" t="s">
        <v>16</v>
      </c>
      <c r="C1155" s="1850" t="s">
        <v>4709</v>
      </c>
      <c r="D1155" s="1850" t="s">
        <v>4710</v>
      </c>
      <c r="E1155" s="1850" t="s">
        <v>4711</v>
      </c>
      <c r="F1155" s="1850" t="s">
        <v>2598</v>
      </c>
      <c r="G1155" s="1850" t="s">
        <v>4712</v>
      </c>
      <c r="H1155" s="1850" t="s">
        <v>4713</v>
      </c>
      <c r="I1155" s="1850" t="s">
        <v>857</v>
      </c>
    </row>
    <row customHeight="1" ht="11.25">
      <c r="A1156" s="1850" t="s">
        <v>2250</v>
      </c>
      <c r="B1156" s="1850" t="s">
        <v>16</v>
      </c>
      <c r="C1156" s="1850" t="s">
        <v>3872</v>
      </c>
      <c r="D1156" s="1850" t="s">
        <v>3873</v>
      </c>
      <c r="E1156" s="1850" t="s">
        <v>3874</v>
      </c>
      <c r="F1156" s="1850" t="s">
        <v>2357</v>
      </c>
      <c r="G1156" s="1850" t="s">
        <v>28</v>
      </c>
      <c r="H1156" s="1850" t="s">
        <v>28</v>
      </c>
      <c r="I1156" s="1850" t="s">
        <v>857</v>
      </c>
    </row>
    <row customHeight="1" ht="11.25">
      <c r="A1157" s="1850" t="s">
        <v>2250</v>
      </c>
      <c r="B1157" s="1850" t="s">
        <v>16</v>
      </c>
      <c r="C1157" s="1850" t="s">
        <v>3898</v>
      </c>
      <c r="D1157" s="1850" t="s">
        <v>3899</v>
      </c>
      <c r="E1157" s="1850" t="s">
        <v>3900</v>
      </c>
      <c r="F1157" s="1850" t="s">
        <v>2349</v>
      </c>
      <c r="G1157" s="1850" t="s">
        <v>28</v>
      </c>
      <c r="H1157" s="1850" t="s">
        <v>28</v>
      </c>
      <c r="I1157" s="1850" t="s">
        <v>857</v>
      </c>
    </row>
    <row customHeight="1" ht="11.25">
      <c r="A1158" s="1850" t="s">
        <v>2250</v>
      </c>
      <c r="B1158" s="1850" t="s">
        <v>16</v>
      </c>
      <c r="C1158" s="1850" t="s">
        <v>3901</v>
      </c>
      <c r="D1158" s="1850" t="s">
        <v>3902</v>
      </c>
      <c r="E1158" s="1850" t="s">
        <v>3903</v>
      </c>
      <c r="F1158" s="1850" t="s">
        <v>2801</v>
      </c>
      <c r="G1158" s="1850" t="s">
        <v>3904</v>
      </c>
      <c r="H1158" s="1850" t="s">
        <v>28</v>
      </c>
      <c r="I1158" s="1850" t="s">
        <v>857</v>
      </c>
    </row>
    <row customHeight="1" ht="11.25">
      <c r="A1159" s="1850" t="s">
        <v>2250</v>
      </c>
      <c r="B1159" s="1850" t="s">
        <v>16</v>
      </c>
      <c r="C1159" s="1850" t="s">
        <v>3920</v>
      </c>
      <c r="D1159" s="1850" t="s">
        <v>3921</v>
      </c>
      <c r="E1159" s="1850" t="s">
        <v>3922</v>
      </c>
      <c r="F1159" s="1850" t="s">
        <v>2340</v>
      </c>
      <c r="G1159" s="1850" t="s">
        <v>3923</v>
      </c>
      <c r="H1159" s="1850" t="s">
        <v>28</v>
      </c>
      <c r="I1159" s="1850" t="s">
        <v>857</v>
      </c>
    </row>
    <row customHeight="1" ht="11.25">
      <c r="A1160" s="1850" t="s">
        <v>2250</v>
      </c>
      <c r="B1160" s="1850" t="s">
        <v>16</v>
      </c>
      <c r="C1160" s="1850" t="s">
        <v>3931</v>
      </c>
      <c r="D1160" s="1850" t="s">
        <v>3932</v>
      </c>
      <c r="E1160" s="1850" t="s">
        <v>3933</v>
      </c>
      <c r="F1160" s="1850" t="s">
        <v>2340</v>
      </c>
      <c r="G1160" s="1850" t="s">
        <v>3934</v>
      </c>
      <c r="H1160" s="1850" t="s">
        <v>28</v>
      </c>
      <c r="I1160" s="1850" t="s">
        <v>857</v>
      </c>
    </row>
    <row customHeight="1" ht="11.25">
      <c r="A1161" s="1850" t="s">
        <v>2250</v>
      </c>
      <c r="B1161" s="1850" t="s">
        <v>16</v>
      </c>
      <c r="C1161" s="1850" t="s">
        <v>3956</v>
      </c>
      <c r="D1161" s="1850" t="s">
        <v>3957</v>
      </c>
      <c r="E1161" s="1850" t="s">
        <v>3958</v>
      </c>
      <c r="F1161" s="1850" t="s">
        <v>2598</v>
      </c>
      <c r="G1161" s="1850" t="s">
        <v>3959</v>
      </c>
      <c r="H1161" s="1850" t="s">
        <v>28</v>
      </c>
      <c r="I1161" s="1850" t="s">
        <v>857</v>
      </c>
    </row>
    <row customHeight="1" ht="11.25">
      <c r="A1162" s="1850" t="s">
        <v>2250</v>
      </c>
      <c r="B1162" s="1850" t="s">
        <v>16</v>
      </c>
      <c r="C1162" s="1850" t="s">
        <v>4714</v>
      </c>
      <c r="D1162" s="1850" t="s">
        <v>4715</v>
      </c>
      <c r="E1162" s="1850" t="s">
        <v>4716</v>
      </c>
      <c r="F1162" s="1850" t="s">
        <v>2349</v>
      </c>
      <c r="G1162" s="1850" t="s">
        <v>4717</v>
      </c>
      <c r="H1162" s="1850" t="s">
        <v>28</v>
      </c>
      <c r="I1162" s="1850" t="s">
        <v>857</v>
      </c>
    </row>
    <row customHeight="1" ht="11.25">
      <c r="A1163" s="1850" t="s">
        <v>2250</v>
      </c>
      <c r="B1163" s="1850" t="s">
        <v>16</v>
      </c>
      <c r="C1163" s="1850" t="s">
        <v>3992</v>
      </c>
      <c r="D1163" s="1850" t="s">
        <v>3993</v>
      </c>
      <c r="E1163" s="1850" t="s">
        <v>3994</v>
      </c>
      <c r="F1163" s="1850" t="s">
        <v>2340</v>
      </c>
      <c r="G1163" s="1850" t="s">
        <v>2674</v>
      </c>
      <c r="H1163" s="1850" t="s">
        <v>3995</v>
      </c>
      <c r="I1163" s="1850" t="s">
        <v>857</v>
      </c>
    </row>
    <row customHeight="1" ht="11.25">
      <c r="A1164" s="1850" t="s">
        <v>2250</v>
      </c>
      <c r="B1164" s="1850" t="s">
        <v>16</v>
      </c>
      <c r="C1164" s="1850" t="s">
        <v>3999</v>
      </c>
      <c r="D1164" s="1850" t="s">
        <v>4000</v>
      </c>
      <c r="E1164" s="1850" t="s">
        <v>4001</v>
      </c>
      <c r="F1164" s="1850" t="s">
        <v>2353</v>
      </c>
      <c r="G1164" s="1850" t="s">
        <v>4002</v>
      </c>
      <c r="H1164" s="1850" t="s">
        <v>28</v>
      </c>
      <c r="I1164" s="1850" t="s">
        <v>857</v>
      </c>
    </row>
    <row customHeight="1" ht="11.25">
      <c r="A1165" s="1850" t="s">
        <v>2250</v>
      </c>
      <c r="B1165" s="1850" t="s">
        <v>16</v>
      </c>
      <c r="C1165" s="1850" t="s">
        <v>4006</v>
      </c>
      <c r="D1165" s="1850" t="s">
        <v>4007</v>
      </c>
      <c r="E1165" s="1850" t="s">
        <v>4008</v>
      </c>
      <c r="F1165" s="1850" t="s">
        <v>2340</v>
      </c>
      <c r="G1165" s="1850" t="s">
        <v>28</v>
      </c>
      <c r="H1165" s="1850" t="s">
        <v>28</v>
      </c>
      <c r="I1165" s="1850" t="s">
        <v>857</v>
      </c>
    </row>
    <row customHeight="1" ht="11.25">
      <c r="A1166" s="1850" t="s">
        <v>2250</v>
      </c>
      <c r="B1166" s="1850" t="s">
        <v>16</v>
      </c>
      <c r="C1166" s="1850" t="s">
        <v>4718</v>
      </c>
      <c r="D1166" s="1850" t="s">
        <v>4719</v>
      </c>
      <c r="E1166" s="1850" t="s">
        <v>4720</v>
      </c>
      <c r="F1166" s="1850" t="s">
        <v>2344</v>
      </c>
      <c r="G1166" s="1850" t="s">
        <v>4721</v>
      </c>
      <c r="H1166" s="1850" t="s">
        <v>28</v>
      </c>
      <c r="I1166" s="1850" t="s">
        <v>857</v>
      </c>
    </row>
    <row customHeight="1" ht="11.25">
      <c r="A1167" s="1850" t="s">
        <v>2250</v>
      </c>
      <c r="B1167" s="1850" t="s">
        <v>16</v>
      </c>
      <c r="C1167" s="1850" t="s">
        <v>4009</v>
      </c>
      <c r="D1167" s="1850" t="s">
        <v>4010</v>
      </c>
      <c r="E1167" s="1850" t="s">
        <v>4011</v>
      </c>
      <c r="F1167" s="1850" t="s">
        <v>2254</v>
      </c>
      <c r="G1167" s="1850" t="s">
        <v>28</v>
      </c>
      <c r="H1167" s="1850" t="s">
        <v>28</v>
      </c>
      <c r="I1167" s="1850" t="s">
        <v>857</v>
      </c>
    </row>
    <row customHeight="1" ht="11.25">
      <c r="A1168" s="1850" t="s">
        <v>2250</v>
      </c>
      <c r="B1168" s="1850" t="s">
        <v>16</v>
      </c>
      <c r="C1168" s="1850" t="s">
        <v>4012</v>
      </c>
      <c r="D1168" s="1850" t="s">
        <v>4013</v>
      </c>
      <c r="E1168" s="1850" t="s">
        <v>4014</v>
      </c>
      <c r="F1168" s="1850" t="s">
        <v>2340</v>
      </c>
      <c r="G1168" s="1850" t="s">
        <v>4015</v>
      </c>
      <c r="H1168" s="1850" t="s">
        <v>4016</v>
      </c>
      <c r="I1168" s="1850" t="s">
        <v>857</v>
      </c>
    </row>
    <row customHeight="1" ht="11.25">
      <c r="A1169" s="1850" t="s">
        <v>2250</v>
      </c>
      <c r="B1169" s="1850" t="s">
        <v>16</v>
      </c>
      <c r="C1169" s="1850" t="s">
        <v>4021</v>
      </c>
      <c r="D1169" s="1850" t="s">
        <v>4022</v>
      </c>
      <c r="E1169" s="1850" t="s">
        <v>4023</v>
      </c>
      <c r="F1169" s="1850" t="s">
        <v>2344</v>
      </c>
      <c r="G1169" s="1850" t="s">
        <v>4024</v>
      </c>
      <c r="H1169" s="1850" t="s">
        <v>28</v>
      </c>
      <c r="I1169" s="1850" t="s">
        <v>857</v>
      </c>
    </row>
    <row customHeight="1" ht="11.25">
      <c r="A1170" s="1850" t="s">
        <v>2250</v>
      </c>
      <c r="B1170" s="1850" t="s">
        <v>16</v>
      </c>
      <c r="C1170" s="1850" t="s">
        <v>4028</v>
      </c>
      <c r="D1170" s="1850" t="s">
        <v>4029</v>
      </c>
      <c r="E1170" s="1850" t="s">
        <v>4030</v>
      </c>
      <c r="F1170" s="1850" t="s">
        <v>2590</v>
      </c>
      <c r="G1170" s="1850" t="s">
        <v>4031</v>
      </c>
      <c r="H1170" s="1850" t="s">
        <v>28</v>
      </c>
      <c r="I1170" s="1850" t="s">
        <v>857</v>
      </c>
    </row>
    <row customHeight="1" ht="11.25">
      <c r="A1171" s="1850" t="s">
        <v>2250</v>
      </c>
      <c r="B1171" s="1850" t="s">
        <v>16</v>
      </c>
      <c r="C1171" s="1850" t="s">
        <v>4048</v>
      </c>
      <c r="D1171" s="1850" t="s">
        <v>4049</v>
      </c>
      <c r="E1171" s="1850" t="s">
        <v>4050</v>
      </c>
      <c r="F1171" s="1850" t="s">
        <v>2598</v>
      </c>
      <c r="G1171" s="1850" t="s">
        <v>28</v>
      </c>
      <c r="H1171" s="1850" t="s">
        <v>28</v>
      </c>
      <c r="I1171" s="1850" t="s">
        <v>857</v>
      </c>
    </row>
    <row customHeight="1" ht="11.25">
      <c r="A1172" s="1850" t="s">
        <v>2250</v>
      </c>
      <c r="B1172" s="1850" t="s">
        <v>16</v>
      </c>
      <c r="C1172" s="1850" t="s">
        <v>4066</v>
      </c>
      <c r="D1172" s="1850" t="s">
        <v>4067</v>
      </c>
      <c r="E1172" s="1850" t="s">
        <v>4068</v>
      </c>
      <c r="F1172" s="1850" t="s">
        <v>2254</v>
      </c>
      <c r="G1172" s="1850" t="s">
        <v>4069</v>
      </c>
      <c r="H1172" s="1850" t="s">
        <v>28</v>
      </c>
      <c r="I1172" s="1850" t="s">
        <v>857</v>
      </c>
    </row>
    <row customHeight="1" ht="11.25">
      <c r="A1173" s="1850" t="s">
        <v>2250</v>
      </c>
      <c r="B1173" s="1850" t="s">
        <v>16</v>
      </c>
      <c r="C1173" s="1850" t="s">
        <v>4070</v>
      </c>
      <c r="D1173" s="1850" t="s">
        <v>4071</v>
      </c>
      <c r="E1173" s="1850" t="s">
        <v>4072</v>
      </c>
      <c r="F1173" s="1850" t="s">
        <v>2344</v>
      </c>
      <c r="G1173" s="1850" t="s">
        <v>4073</v>
      </c>
      <c r="H1173" s="1850" t="s">
        <v>28</v>
      </c>
      <c r="I1173" s="1850" t="s">
        <v>857</v>
      </c>
    </row>
    <row customHeight="1" ht="11.25">
      <c r="A1174" s="1850" t="s">
        <v>2250</v>
      </c>
      <c r="B1174" s="1850" t="s">
        <v>16</v>
      </c>
      <c r="C1174" s="1850" t="s">
        <v>4074</v>
      </c>
      <c r="D1174" s="1850" t="s">
        <v>4075</v>
      </c>
      <c r="E1174" s="1850" t="s">
        <v>4076</v>
      </c>
      <c r="F1174" s="1850" t="s">
        <v>2357</v>
      </c>
      <c r="G1174" s="1850" t="s">
        <v>4077</v>
      </c>
      <c r="H1174" s="1850" t="s">
        <v>28</v>
      </c>
      <c r="I1174" s="1850" t="s">
        <v>857</v>
      </c>
    </row>
    <row customHeight="1" ht="11.25">
      <c r="A1175" s="1850" t="s">
        <v>2250</v>
      </c>
      <c r="B1175" s="1850" t="s">
        <v>16</v>
      </c>
      <c r="C1175" s="1850" t="s">
        <v>4081</v>
      </c>
      <c r="D1175" s="1850" t="s">
        <v>4082</v>
      </c>
      <c r="E1175" s="1850" t="s">
        <v>4083</v>
      </c>
      <c r="F1175" s="1850" t="s">
        <v>2340</v>
      </c>
      <c r="G1175" s="1850" t="s">
        <v>28</v>
      </c>
      <c r="H1175" s="1850" t="s">
        <v>28</v>
      </c>
      <c r="I1175" s="1850" t="s">
        <v>857</v>
      </c>
    </row>
    <row customHeight="1" ht="11.25">
      <c r="A1176" s="1850" t="s">
        <v>2250</v>
      </c>
      <c r="B1176" s="1850" t="s">
        <v>16</v>
      </c>
      <c r="C1176" s="1850" t="s">
        <v>4722</v>
      </c>
      <c r="D1176" s="1850" t="s">
        <v>4723</v>
      </c>
      <c r="E1176" s="1850" t="s">
        <v>4724</v>
      </c>
      <c r="F1176" s="1850" t="s">
        <v>3844</v>
      </c>
      <c r="G1176" s="1850" t="s">
        <v>4725</v>
      </c>
      <c r="H1176" s="1850" t="s">
        <v>28</v>
      </c>
      <c r="I1176" s="1850" t="s">
        <v>857</v>
      </c>
    </row>
    <row customHeight="1" ht="11.25">
      <c r="A1177" s="1850" t="s">
        <v>2250</v>
      </c>
      <c r="B1177" s="1850" t="s">
        <v>16</v>
      </c>
      <c r="C1177" s="1850" t="s">
        <v>4726</v>
      </c>
      <c r="D1177" s="1850" t="s">
        <v>4727</v>
      </c>
      <c r="E1177" s="1850" t="s">
        <v>4728</v>
      </c>
      <c r="F1177" s="1850" t="s">
        <v>2384</v>
      </c>
      <c r="G1177" s="1850" t="s">
        <v>28</v>
      </c>
      <c r="H1177" s="1850" t="s">
        <v>4729</v>
      </c>
      <c r="I1177" s="1850" t="s">
        <v>857</v>
      </c>
    </row>
    <row customHeight="1" ht="11.25">
      <c r="A1178" s="1850" t="s">
        <v>2250</v>
      </c>
      <c r="B1178" s="1850" t="s">
        <v>16</v>
      </c>
      <c r="C1178" s="1850" t="s">
        <v>4097</v>
      </c>
      <c r="D1178" s="1850" t="s">
        <v>4098</v>
      </c>
      <c r="E1178" s="1850" t="s">
        <v>4099</v>
      </c>
      <c r="F1178" s="1850" t="s">
        <v>2750</v>
      </c>
      <c r="G1178" s="1850" t="s">
        <v>28</v>
      </c>
      <c r="H1178" s="1850" t="s">
        <v>28</v>
      </c>
      <c r="I1178" s="1850" t="s">
        <v>857</v>
      </c>
    </row>
    <row customHeight="1" ht="11.25">
      <c r="A1179" s="1850" t="s">
        <v>2250</v>
      </c>
      <c r="B1179" s="1850" t="s">
        <v>16</v>
      </c>
      <c r="C1179" s="1850" t="s">
        <v>4106</v>
      </c>
      <c r="D1179" s="1850" t="s">
        <v>4107</v>
      </c>
      <c r="E1179" s="1850" t="s">
        <v>4108</v>
      </c>
      <c r="F1179" s="1850" t="s">
        <v>2590</v>
      </c>
      <c r="G1179" s="1850" t="s">
        <v>28</v>
      </c>
      <c r="H1179" s="1850" t="s">
        <v>28</v>
      </c>
      <c r="I1179" s="1850" t="s">
        <v>857</v>
      </c>
    </row>
    <row customHeight="1" ht="11.25">
      <c r="A1180" s="1850" t="s">
        <v>2250</v>
      </c>
      <c r="B1180" s="1850" t="s">
        <v>16</v>
      </c>
      <c r="C1180" s="1850" t="s">
        <v>4112</v>
      </c>
      <c r="D1180" s="1850" t="s">
        <v>4113</v>
      </c>
      <c r="E1180" s="1850" t="s">
        <v>4114</v>
      </c>
      <c r="F1180" s="1850" t="s">
        <v>2349</v>
      </c>
      <c r="G1180" s="1850" t="s">
        <v>28</v>
      </c>
      <c r="H1180" s="1850" t="s">
        <v>28</v>
      </c>
      <c r="I1180" s="1850" t="s">
        <v>857</v>
      </c>
    </row>
    <row customHeight="1" ht="11.25">
      <c r="A1181" s="1850" t="s">
        <v>2250</v>
      </c>
      <c r="B1181" s="1850" t="s">
        <v>16</v>
      </c>
      <c r="C1181" s="1850" t="s">
        <v>4122</v>
      </c>
      <c r="D1181" s="1850" t="s">
        <v>4123</v>
      </c>
      <c r="E1181" s="1850" t="s">
        <v>4124</v>
      </c>
      <c r="F1181" s="1850" t="s">
        <v>4125</v>
      </c>
      <c r="G1181" s="1850" t="s">
        <v>4126</v>
      </c>
      <c r="H1181" s="1850" t="s">
        <v>28</v>
      </c>
      <c r="I1181" s="1850" t="s">
        <v>857</v>
      </c>
    </row>
    <row customHeight="1" ht="11.25">
      <c r="A1182" s="1850" t="s">
        <v>2250</v>
      </c>
      <c r="B1182" s="1850" t="s">
        <v>16</v>
      </c>
      <c r="C1182" s="1850" t="s">
        <v>4138</v>
      </c>
      <c r="D1182" s="1850" t="s">
        <v>4139</v>
      </c>
      <c r="E1182" s="1850" t="s">
        <v>4140</v>
      </c>
      <c r="F1182" s="1850" t="s">
        <v>2315</v>
      </c>
      <c r="G1182" s="1850" t="s">
        <v>28</v>
      </c>
      <c r="H1182" s="1850" t="s">
        <v>28</v>
      </c>
      <c r="I1182" s="1850" t="s">
        <v>857</v>
      </c>
    </row>
    <row customHeight="1" ht="11.25">
      <c r="A1183" s="1850" t="s">
        <v>2250</v>
      </c>
      <c r="B1183" s="1850" t="s">
        <v>16</v>
      </c>
      <c r="C1183" s="1850" t="s">
        <v>4141</v>
      </c>
      <c r="D1183" s="1850" t="s">
        <v>4142</v>
      </c>
      <c r="E1183" s="1850" t="s">
        <v>4143</v>
      </c>
      <c r="F1183" s="1850" t="s">
        <v>2315</v>
      </c>
      <c r="G1183" s="1850" t="s">
        <v>28</v>
      </c>
      <c r="H1183" s="1850" t="s">
        <v>28</v>
      </c>
      <c r="I1183" s="1850" t="s">
        <v>857</v>
      </c>
    </row>
    <row customHeight="1" ht="11.25">
      <c r="A1184" s="1850" t="s">
        <v>2250</v>
      </c>
      <c r="B1184" s="1850" t="s">
        <v>16</v>
      </c>
      <c r="C1184" s="1850" t="s">
        <v>4730</v>
      </c>
      <c r="D1184" s="1850" t="s">
        <v>4731</v>
      </c>
      <c r="E1184" s="1850" t="s">
        <v>4732</v>
      </c>
      <c r="F1184" s="1850" t="s">
        <v>2268</v>
      </c>
      <c r="G1184" s="1850" t="s">
        <v>4733</v>
      </c>
      <c r="H1184" s="1850" t="s">
        <v>28</v>
      </c>
      <c r="I1184" s="1850" t="s">
        <v>857</v>
      </c>
    </row>
    <row customHeight="1" ht="11.25">
      <c r="A1185" s="1850" t="s">
        <v>2250</v>
      </c>
      <c r="B1185" s="1850" t="s">
        <v>16</v>
      </c>
      <c r="C1185" s="1850" t="s">
        <v>4161</v>
      </c>
      <c r="D1185" s="1850" t="s">
        <v>4162</v>
      </c>
      <c r="E1185" s="1850" t="s">
        <v>4163</v>
      </c>
      <c r="F1185" s="1850" t="s">
        <v>2598</v>
      </c>
      <c r="G1185" s="1850" t="s">
        <v>28</v>
      </c>
      <c r="H1185" s="1850" t="s">
        <v>28</v>
      </c>
      <c r="I1185" s="1850" t="s">
        <v>857</v>
      </c>
    </row>
    <row customHeight="1" ht="11.25">
      <c r="A1186" s="1850" t="s">
        <v>2250</v>
      </c>
      <c r="B1186" s="1850" t="s">
        <v>16</v>
      </c>
      <c r="C1186" s="1850" t="s">
        <v>4164</v>
      </c>
      <c r="D1186" s="1850" t="s">
        <v>4165</v>
      </c>
      <c r="E1186" s="1850" t="s">
        <v>4166</v>
      </c>
      <c r="F1186" s="1850" t="s">
        <v>2801</v>
      </c>
      <c r="G1186" s="1850" t="s">
        <v>28</v>
      </c>
      <c r="H1186" s="1850" t="s">
        <v>28</v>
      </c>
      <c r="I1186" s="1850" t="s">
        <v>857</v>
      </c>
    </row>
    <row customHeight="1" ht="11.25">
      <c r="A1187" s="1850" t="s">
        <v>2250</v>
      </c>
      <c r="B1187" s="1850" t="s">
        <v>16</v>
      </c>
      <c r="C1187" s="1850" t="s">
        <v>4167</v>
      </c>
      <c r="D1187" s="1850" t="s">
        <v>4168</v>
      </c>
      <c r="E1187" s="1850" t="s">
        <v>4169</v>
      </c>
      <c r="F1187" s="1850" t="s">
        <v>3974</v>
      </c>
      <c r="G1187" s="1850" t="s">
        <v>4170</v>
      </c>
      <c r="H1187" s="1850" t="s">
        <v>28</v>
      </c>
      <c r="I1187" s="1850" t="s">
        <v>857</v>
      </c>
    </row>
    <row customHeight="1" ht="11.25">
      <c r="A1188" s="1850" t="s">
        <v>2250</v>
      </c>
      <c r="B1188" s="1850" t="s">
        <v>16</v>
      </c>
      <c r="C1188" s="1850" t="s">
        <v>4171</v>
      </c>
      <c r="D1188" s="1850" t="s">
        <v>4172</v>
      </c>
      <c r="E1188" s="1850" t="s">
        <v>4173</v>
      </c>
      <c r="F1188" s="1850" t="s">
        <v>2598</v>
      </c>
      <c r="G1188" s="1850" t="s">
        <v>4174</v>
      </c>
      <c r="H1188" s="1850" t="s">
        <v>4175</v>
      </c>
      <c r="I1188" s="1850" t="s">
        <v>857</v>
      </c>
    </row>
    <row customHeight="1" ht="11.25">
      <c r="A1189" s="1850" t="s">
        <v>2250</v>
      </c>
      <c r="B1189" s="1850" t="s">
        <v>16</v>
      </c>
      <c r="C1189" s="1850" t="s">
        <v>4176</v>
      </c>
      <c r="D1189" s="1850" t="s">
        <v>4177</v>
      </c>
      <c r="E1189" s="1850" t="s">
        <v>4178</v>
      </c>
      <c r="F1189" s="1850" t="s">
        <v>2325</v>
      </c>
      <c r="G1189" s="1850" t="s">
        <v>28</v>
      </c>
      <c r="H1189" s="1850" t="s">
        <v>28</v>
      </c>
      <c r="I1189" s="1850" t="s">
        <v>857</v>
      </c>
    </row>
    <row customHeight="1" ht="11.25">
      <c r="A1190" s="1850" t="s">
        <v>2250</v>
      </c>
      <c r="B1190" s="1850" t="s">
        <v>16</v>
      </c>
      <c r="C1190" s="1850" t="s">
        <v>4734</v>
      </c>
      <c r="D1190" s="1850" t="s">
        <v>4735</v>
      </c>
      <c r="E1190" s="1850" t="s">
        <v>4736</v>
      </c>
      <c r="F1190" s="1850" t="s">
        <v>2579</v>
      </c>
      <c r="G1190" s="1850" t="s">
        <v>28</v>
      </c>
      <c r="H1190" s="1850" t="s">
        <v>28</v>
      </c>
      <c r="I1190" s="1850" t="s">
        <v>857</v>
      </c>
    </row>
    <row customHeight="1" ht="11.25">
      <c r="A1191" s="1850" t="s">
        <v>2250</v>
      </c>
      <c r="B1191" s="1850" t="s">
        <v>16</v>
      </c>
      <c r="C1191" s="1850" t="s">
        <v>4202</v>
      </c>
      <c r="D1191" s="1850" t="s">
        <v>4203</v>
      </c>
      <c r="E1191" s="1850" t="s">
        <v>2562</v>
      </c>
      <c r="F1191" s="1850" t="s">
        <v>4204</v>
      </c>
      <c r="G1191" s="1850" t="s">
        <v>28</v>
      </c>
      <c r="H1191" s="1850" t="s">
        <v>28</v>
      </c>
      <c r="I1191" s="1850" t="s">
        <v>857</v>
      </c>
    </row>
    <row customHeight="1" ht="11.25">
      <c r="A1192" s="1850" t="s">
        <v>2250</v>
      </c>
      <c r="B1192" s="1850" t="s">
        <v>16</v>
      </c>
      <c r="C1192" s="1850" t="s">
        <v>4205</v>
      </c>
      <c r="D1192" s="1850" t="s">
        <v>4206</v>
      </c>
      <c r="E1192" s="1850" t="s">
        <v>2562</v>
      </c>
      <c r="F1192" s="1850" t="s">
        <v>4207</v>
      </c>
      <c r="G1192" s="1850" t="s">
        <v>28</v>
      </c>
      <c r="H1192" s="1850" t="s">
        <v>28</v>
      </c>
      <c r="I1192" s="1850" t="s">
        <v>857</v>
      </c>
    </row>
    <row customHeight="1" ht="11.25">
      <c r="A1193" s="1850" t="s">
        <v>2250</v>
      </c>
      <c r="B1193" s="1850" t="s">
        <v>16</v>
      </c>
      <c r="C1193" s="1850" t="s">
        <v>4208</v>
      </c>
      <c r="D1193" s="1850" t="s">
        <v>4209</v>
      </c>
      <c r="E1193" s="1850" t="s">
        <v>4210</v>
      </c>
      <c r="F1193" s="1850" t="s">
        <v>2598</v>
      </c>
      <c r="G1193" s="1850" t="s">
        <v>4211</v>
      </c>
      <c r="H1193" s="1850" t="s">
        <v>4212</v>
      </c>
      <c r="I1193" s="1850" t="s">
        <v>857</v>
      </c>
    </row>
    <row customHeight="1" ht="11.25">
      <c r="A1194" s="1850" t="s">
        <v>2250</v>
      </c>
      <c r="B1194" s="1850" t="s">
        <v>16</v>
      </c>
      <c r="C1194" s="1850" t="s">
        <v>4216</v>
      </c>
      <c r="D1194" s="1850" t="s">
        <v>4217</v>
      </c>
      <c r="E1194" s="1850" t="s">
        <v>4218</v>
      </c>
      <c r="F1194" s="1850" t="s">
        <v>2776</v>
      </c>
      <c r="G1194" s="1850" t="s">
        <v>28</v>
      </c>
      <c r="H1194" s="1850" t="s">
        <v>28</v>
      </c>
      <c r="I1194" s="1850" t="s">
        <v>857</v>
      </c>
    </row>
    <row customHeight="1" ht="11.25">
      <c r="A1195" s="1850" t="s">
        <v>2250</v>
      </c>
      <c r="B1195" s="1850" t="s">
        <v>16</v>
      </c>
      <c r="C1195" s="1850" t="s">
        <v>4219</v>
      </c>
      <c r="D1195" s="1850" t="s">
        <v>4220</v>
      </c>
      <c r="E1195" s="1850" t="s">
        <v>4221</v>
      </c>
      <c r="F1195" s="1850" t="s">
        <v>2384</v>
      </c>
      <c r="G1195" s="1850" t="s">
        <v>3829</v>
      </c>
      <c r="H1195" s="1850" t="s">
        <v>28</v>
      </c>
      <c r="I1195" s="1850" t="s">
        <v>857</v>
      </c>
    </row>
    <row customHeight="1" ht="11.25">
      <c r="A1196" s="1850" t="s">
        <v>2250</v>
      </c>
      <c r="B1196" s="1850" t="s">
        <v>16</v>
      </c>
      <c r="C1196" s="1850" t="s">
        <v>4737</v>
      </c>
      <c r="D1196" s="1850" t="s">
        <v>4738</v>
      </c>
      <c r="E1196" s="1850" t="s">
        <v>4739</v>
      </c>
      <c r="F1196" s="1850" t="s">
        <v>2325</v>
      </c>
      <c r="G1196" s="1850" t="s">
        <v>28</v>
      </c>
      <c r="H1196" s="1850" t="s">
        <v>28</v>
      </c>
      <c r="I1196" s="1850" t="s">
        <v>857</v>
      </c>
    </row>
    <row customHeight="1" ht="11.25">
      <c r="A1197" s="1850" t="s">
        <v>2250</v>
      </c>
      <c r="B1197" s="1850" t="s">
        <v>16</v>
      </c>
      <c r="C1197" s="1850" t="s">
        <v>4231</v>
      </c>
      <c r="D1197" s="1850" t="s">
        <v>4232</v>
      </c>
      <c r="E1197" s="1850" t="s">
        <v>4233</v>
      </c>
      <c r="F1197" s="1850" t="s">
        <v>2376</v>
      </c>
      <c r="G1197" s="1850" t="s">
        <v>28</v>
      </c>
      <c r="H1197" s="1850" t="s">
        <v>28</v>
      </c>
      <c r="I1197" s="1850" t="s">
        <v>857</v>
      </c>
    </row>
    <row customHeight="1" ht="11.25">
      <c r="A1198" s="1850" t="s">
        <v>2250</v>
      </c>
      <c r="B1198" s="1850" t="s">
        <v>16</v>
      </c>
      <c r="C1198" s="1850" t="s">
        <v>4234</v>
      </c>
      <c r="D1198" s="1850" t="s">
        <v>4235</v>
      </c>
      <c r="E1198" s="1850" t="s">
        <v>4236</v>
      </c>
      <c r="F1198" s="1850" t="s">
        <v>2272</v>
      </c>
      <c r="G1198" s="1850" t="s">
        <v>28</v>
      </c>
      <c r="H1198" s="1850" t="s">
        <v>28</v>
      </c>
      <c r="I1198" s="1850" t="s">
        <v>857</v>
      </c>
    </row>
    <row customHeight="1" ht="11.25">
      <c r="A1199" s="1850" t="s">
        <v>2250</v>
      </c>
      <c r="B1199" s="1850" t="s">
        <v>16</v>
      </c>
      <c r="C1199" s="1850" t="s">
        <v>4245</v>
      </c>
      <c r="D1199" s="1850" t="s">
        <v>4246</v>
      </c>
      <c r="E1199" s="1850" t="s">
        <v>4247</v>
      </c>
      <c r="F1199" s="1850" t="s">
        <v>4248</v>
      </c>
      <c r="G1199" s="1850" t="s">
        <v>28</v>
      </c>
      <c r="H1199" s="1850" t="s">
        <v>28</v>
      </c>
      <c r="I1199" s="1850" t="s">
        <v>857</v>
      </c>
    </row>
    <row customHeight="1" ht="11.25">
      <c r="A1200" s="1850" t="s">
        <v>2250</v>
      </c>
      <c r="B1200" s="1850" t="s">
        <v>16</v>
      </c>
      <c r="C1200" s="1850" t="s">
        <v>4249</v>
      </c>
      <c r="D1200" s="1850" t="s">
        <v>4250</v>
      </c>
      <c r="E1200" s="1850" t="s">
        <v>4251</v>
      </c>
      <c r="F1200" s="1850" t="s">
        <v>2590</v>
      </c>
      <c r="G1200" s="1850" t="s">
        <v>3829</v>
      </c>
      <c r="H1200" s="1850" t="s">
        <v>28</v>
      </c>
      <c r="I1200" s="1850" t="s">
        <v>857</v>
      </c>
    </row>
    <row customHeight="1" ht="11.25">
      <c r="A1201" s="1850" t="s">
        <v>2250</v>
      </c>
      <c r="B1201" s="1850" t="s">
        <v>16</v>
      </c>
      <c r="C1201" s="1850" t="s">
        <v>4252</v>
      </c>
      <c r="D1201" s="1850" t="s">
        <v>4253</v>
      </c>
      <c r="E1201" s="1850" t="s">
        <v>4254</v>
      </c>
      <c r="F1201" s="1850" t="s">
        <v>4255</v>
      </c>
      <c r="G1201" s="1850" t="s">
        <v>28</v>
      </c>
      <c r="H1201" s="1850" t="s">
        <v>28</v>
      </c>
      <c r="I1201" s="1850" t="s">
        <v>857</v>
      </c>
    </row>
    <row customHeight="1" ht="11.25">
      <c r="A1202" s="1850" t="s">
        <v>2250</v>
      </c>
      <c r="B1202" s="1850" t="s">
        <v>16</v>
      </c>
      <c r="C1202" s="1850" t="s">
        <v>4256</v>
      </c>
      <c r="D1202" s="1850" t="s">
        <v>4257</v>
      </c>
      <c r="E1202" s="1850" t="s">
        <v>4258</v>
      </c>
      <c r="F1202" s="1850" t="s">
        <v>2286</v>
      </c>
      <c r="G1202" s="1850" t="s">
        <v>28</v>
      </c>
      <c r="H1202" s="1850" t="s">
        <v>28</v>
      </c>
      <c r="I1202" s="1850" t="s">
        <v>857</v>
      </c>
    </row>
    <row customHeight="1" ht="11.25">
      <c r="A1203" s="1850" t="s">
        <v>2250</v>
      </c>
      <c r="B1203" s="1850" t="s">
        <v>16</v>
      </c>
      <c r="C1203" s="1850" t="s">
        <v>4263</v>
      </c>
      <c r="D1203" s="1850" t="s">
        <v>4264</v>
      </c>
      <c r="E1203" s="1850" t="s">
        <v>4265</v>
      </c>
      <c r="F1203" s="1850" t="s">
        <v>2344</v>
      </c>
      <c r="G1203" s="1850" t="s">
        <v>28</v>
      </c>
      <c r="H1203" s="1850" t="s">
        <v>28</v>
      </c>
      <c r="I1203" s="1850" t="s">
        <v>857</v>
      </c>
    </row>
    <row customHeight="1" ht="11.25">
      <c r="A1204" s="1850" t="s">
        <v>2250</v>
      </c>
      <c r="B1204" s="1850" t="s">
        <v>16</v>
      </c>
      <c r="C1204" s="1850" t="s">
        <v>4266</v>
      </c>
      <c r="D1204" s="1850" t="s">
        <v>4267</v>
      </c>
      <c r="E1204" s="1850" t="s">
        <v>4268</v>
      </c>
      <c r="F1204" s="1850" t="s">
        <v>2272</v>
      </c>
      <c r="G1204" s="1850" t="s">
        <v>4269</v>
      </c>
      <c r="H1204" s="1850" t="s">
        <v>4270</v>
      </c>
      <c r="I1204" s="1850" t="s">
        <v>857</v>
      </c>
    </row>
    <row customHeight="1" ht="11.25">
      <c r="A1205" s="1850" t="s">
        <v>2250</v>
      </c>
      <c r="B1205" s="1850" t="s">
        <v>16</v>
      </c>
      <c r="C1205" s="1850" t="s">
        <v>4740</v>
      </c>
      <c r="D1205" s="1850" t="s">
        <v>4741</v>
      </c>
      <c r="E1205" s="1850" t="s">
        <v>4742</v>
      </c>
      <c r="F1205" s="1850" t="s">
        <v>2272</v>
      </c>
      <c r="G1205" s="1850" t="s">
        <v>4743</v>
      </c>
      <c r="H1205" s="1850" t="s">
        <v>28</v>
      </c>
      <c r="I1205" s="1850" t="s">
        <v>857</v>
      </c>
    </row>
    <row customHeight="1" ht="11.25">
      <c r="A1206" s="1850" t="s">
        <v>2250</v>
      </c>
      <c r="B1206" s="1850" t="s">
        <v>16</v>
      </c>
      <c r="C1206" s="1850" t="s">
        <v>4274</v>
      </c>
      <c r="D1206" s="1850" t="s">
        <v>4275</v>
      </c>
      <c r="E1206" s="1850" t="s">
        <v>4276</v>
      </c>
      <c r="F1206" s="1850" t="s">
        <v>2325</v>
      </c>
      <c r="G1206" s="1850" t="s">
        <v>4277</v>
      </c>
      <c r="H1206" s="1850" t="s">
        <v>28</v>
      </c>
      <c r="I1206" s="1850" t="s">
        <v>857</v>
      </c>
    </row>
    <row customHeight="1" ht="11.25">
      <c r="A1207" s="1850" t="s">
        <v>2250</v>
      </c>
      <c r="B1207" s="1850" t="s">
        <v>16</v>
      </c>
      <c r="C1207" s="1850" t="s">
        <v>4278</v>
      </c>
      <c r="D1207" s="1850" t="s">
        <v>4279</v>
      </c>
      <c r="E1207" s="1850" t="s">
        <v>4280</v>
      </c>
      <c r="F1207" s="1850" t="s">
        <v>2349</v>
      </c>
      <c r="G1207" s="1850" t="s">
        <v>4281</v>
      </c>
      <c r="H1207" s="1850" t="s">
        <v>28</v>
      </c>
      <c r="I1207" s="1850" t="s">
        <v>857</v>
      </c>
    </row>
    <row customHeight="1" ht="11.25">
      <c r="A1208" s="1850" t="s">
        <v>2250</v>
      </c>
      <c r="B1208" s="1850" t="s">
        <v>16</v>
      </c>
      <c r="C1208" s="1850" t="s">
        <v>4282</v>
      </c>
      <c r="D1208" s="1850" t="s">
        <v>4283</v>
      </c>
      <c r="E1208" s="1850" t="s">
        <v>4284</v>
      </c>
      <c r="F1208" s="1850" t="s">
        <v>3220</v>
      </c>
      <c r="G1208" s="1850" t="s">
        <v>4285</v>
      </c>
      <c r="H1208" s="1850" t="s">
        <v>28</v>
      </c>
      <c r="I1208" s="1850" t="s">
        <v>857</v>
      </c>
    </row>
    <row customHeight="1" ht="11.25">
      <c r="A1209" s="1850" t="s">
        <v>2250</v>
      </c>
      <c r="B1209" s="1850" t="s">
        <v>16</v>
      </c>
      <c r="C1209" s="1850" t="s">
        <v>4286</v>
      </c>
      <c r="D1209" s="1850" t="s">
        <v>4287</v>
      </c>
      <c r="E1209" s="1850" t="s">
        <v>4288</v>
      </c>
      <c r="F1209" s="1850" t="s">
        <v>4289</v>
      </c>
      <c r="G1209" s="1850" t="s">
        <v>4290</v>
      </c>
      <c r="H1209" s="1850" t="s">
        <v>28</v>
      </c>
      <c r="I1209" s="1850" t="s">
        <v>857</v>
      </c>
    </row>
    <row customHeight="1" ht="11.25">
      <c r="A1210" s="1850" t="s">
        <v>2250</v>
      </c>
      <c r="B1210" s="1850" t="s">
        <v>16</v>
      </c>
      <c r="C1210" s="1850" t="s">
        <v>4295</v>
      </c>
      <c r="D1210" s="1850" t="s">
        <v>4296</v>
      </c>
      <c r="E1210" s="1850" t="s">
        <v>4297</v>
      </c>
      <c r="F1210" s="1850" t="s">
        <v>2357</v>
      </c>
      <c r="G1210" s="1850" t="s">
        <v>28</v>
      </c>
      <c r="H1210" s="1850" t="s">
        <v>28</v>
      </c>
      <c r="I1210" s="1850" t="s">
        <v>857</v>
      </c>
    </row>
    <row customHeight="1" ht="11.25">
      <c r="A1211" s="1850" t="s">
        <v>2250</v>
      </c>
      <c r="B1211" s="1850" t="s">
        <v>16</v>
      </c>
      <c r="C1211" s="1850" t="s">
        <v>4298</v>
      </c>
      <c r="D1211" s="1850" t="s">
        <v>4299</v>
      </c>
      <c r="E1211" s="1850" t="s">
        <v>4265</v>
      </c>
      <c r="F1211" s="1850" t="s">
        <v>4300</v>
      </c>
      <c r="G1211" s="1850" t="s">
        <v>28</v>
      </c>
      <c r="H1211" s="1850" t="s">
        <v>28</v>
      </c>
      <c r="I1211" s="1850" t="s">
        <v>857</v>
      </c>
    </row>
    <row customHeight="1" ht="11.25">
      <c r="A1212" s="1850" t="s">
        <v>2250</v>
      </c>
      <c r="B1212" s="1850" t="s">
        <v>16</v>
      </c>
      <c r="C1212" s="1850" t="s">
        <v>4301</v>
      </c>
      <c r="D1212" s="1850" t="s">
        <v>4302</v>
      </c>
      <c r="E1212" s="1850" t="s">
        <v>4265</v>
      </c>
      <c r="F1212" s="1850" t="s">
        <v>2859</v>
      </c>
      <c r="G1212" s="1850" t="s">
        <v>4303</v>
      </c>
      <c r="H1212" s="1850" t="s">
        <v>28</v>
      </c>
      <c r="I1212" s="1850" t="s">
        <v>857</v>
      </c>
    </row>
    <row customHeight="1" ht="11.25">
      <c r="A1213" s="1850" t="s">
        <v>2250</v>
      </c>
      <c r="B1213" s="1850" t="s">
        <v>16</v>
      </c>
      <c r="C1213" s="1850" t="s">
        <v>4304</v>
      </c>
      <c r="D1213" s="1850" t="s">
        <v>4305</v>
      </c>
      <c r="E1213" s="1850" t="s">
        <v>4306</v>
      </c>
      <c r="F1213" s="1850" t="s">
        <v>2555</v>
      </c>
      <c r="G1213" s="1850" t="s">
        <v>28</v>
      </c>
      <c r="H1213" s="1850" t="s">
        <v>28</v>
      </c>
      <c r="I1213" s="1850" t="s">
        <v>857</v>
      </c>
    </row>
    <row customHeight="1" ht="11.25">
      <c r="A1214" s="1850" t="s">
        <v>2250</v>
      </c>
      <c r="B1214" s="1850" t="s">
        <v>16</v>
      </c>
      <c r="C1214" s="1850" t="s">
        <v>28</v>
      </c>
      <c r="D1214" s="1850" t="s">
        <v>4307</v>
      </c>
      <c r="E1214" s="1850" t="s">
        <v>4308</v>
      </c>
      <c r="F1214" s="1850" t="s">
        <v>2344</v>
      </c>
      <c r="G1214" s="1850" t="s">
        <v>28</v>
      </c>
      <c r="H1214" s="1850" t="s">
        <v>28</v>
      </c>
      <c r="I1214" s="1850" t="s">
        <v>857</v>
      </c>
    </row>
    <row customHeight="1" ht="11.25">
      <c r="A1215" s="1850" t="s">
        <v>2250</v>
      </c>
      <c r="B1215" s="1850" t="s">
        <v>16</v>
      </c>
      <c r="C1215" s="1850" t="s">
        <v>4744</v>
      </c>
      <c r="D1215" s="1850" t="s">
        <v>4745</v>
      </c>
      <c r="E1215" s="1850" t="s">
        <v>4746</v>
      </c>
      <c r="F1215" s="1850" t="s">
        <v>4747</v>
      </c>
      <c r="G1215" s="1850" t="s">
        <v>28</v>
      </c>
      <c r="H1215" s="1850" t="s">
        <v>28</v>
      </c>
      <c r="I1215" s="1850" t="s">
        <v>857</v>
      </c>
    </row>
    <row customHeight="1" ht="11.25">
      <c r="A1216" s="1850" t="s">
        <v>2250</v>
      </c>
      <c r="B1216" s="1850" t="s">
        <v>16</v>
      </c>
      <c r="C1216" s="1850" t="s">
        <v>4748</v>
      </c>
      <c r="D1216" s="1850" t="s">
        <v>4749</v>
      </c>
      <c r="E1216" s="1850" t="s">
        <v>4750</v>
      </c>
      <c r="F1216" s="1850" t="s">
        <v>3864</v>
      </c>
      <c r="G1216" s="1850" t="s">
        <v>28</v>
      </c>
      <c r="H1216" s="1850" t="s">
        <v>28</v>
      </c>
      <c r="I1216" s="1850" t="s">
        <v>857</v>
      </c>
    </row>
    <row customHeight="1" ht="11.25">
      <c r="A1217" s="1850" t="s">
        <v>2250</v>
      </c>
      <c r="B1217" s="1850" t="s">
        <v>16</v>
      </c>
      <c r="C1217" s="1850" t="s">
        <v>4309</v>
      </c>
      <c r="D1217" s="1850" t="s">
        <v>4310</v>
      </c>
      <c r="E1217" s="1850" t="s">
        <v>4311</v>
      </c>
      <c r="F1217" s="1850" t="s">
        <v>2281</v>
      </c>
      <c r="G1217" s="1850" t="s">
        <v>4312</v>
      </c>
      <c r="H1217" s="1850" t="s">
        <v>28</v>
      </c>
      <c r="I1217" s="1850" t="s">
        <v>857</v>
      </c>
    </row>
    <row customHeight="1" ht="11.25">
      <c r="A1218" s="1850" t="s">
        <v>2250</v>
      </c>
      <c r="B1218" s="1850" t="s">
        <v>16</v>
      </c>
      <c r="C1218" s="1850" t="s">
        <v>4751</v>
      </c>
      <c r="D1218" s="1850" t="s">
        <v>4752</v>
      </c>
      <c r="E1218" s="1850" t="s">
        <v>4753</v>
      </c>
      <c r="F1218" s="1850" t="s">
        <v>3864</v>
      </c>
      <c r="G1218" s="1850" t="s">
        <v>4754</v>
      </c>
      <c r="H1218" s="1850" t="s">
        <v>28</v>
      </c>
      <c r="I1218" s="1850" t="s">
        <v>857</v>
      </c>
    </row>
    <row customHeight="1" ht="11.25">
      <c r="A1219" s="1850" t="s">
        <v>2250</v>
      </c>
      <c r="B1219" s="1850" t="s">
        <v>16</v>
      </c>
      <c r="C1219" s="1850" t="s">
        <v>4755</v>
      </c>
      <c r="D1219" s="1850" t="s">
        <v>4756</v>
      </c>
      <c r="E1219" s="1850" t="s">
        <v>4757</v>
      </c>
      <c r="F1219" s="1850" t="s">
        <v>2598</v>
      </c>
      <c r="G1219" s="1850" t="s">
        <v>28</v>
      </c>
      <c r="H1219" s="1850" t="s">
        <v>28</v>
      </c>
      <c r="I1219" s="1850" t="s">
        <v>857</v>
      </c>
    </row>
    <row customHeight="1" ht="11.25">
      <c r="A1220" s="1850" t="s">
        <v>2250</v>
      </c>
      <c r="B1220" s="1850" t="s">
        <v>16</v>
      </c>
      <c r="C1220" s="1850" t="s">
        <v>4758</v>
      </c>
      <c r="D1220" s="1850" t="s">
        <v>4759</v>
      </c>
      <c r="E1220" s="1850" t="s">
        <v>4760</v>
      </c>
      <c r="F1220" s="1850" t="s">
        <v>2991</v>
      </c>
      <c r="G1220" s="1850" t="s">
        <v>28</v>
      </c>
      <c r="H1220" s="1850" t="s">
        <v>28</v>
      </c>
      <c r="I1220" s="1850" t="s">
        <v>857</v>
      </c>
    </row>
    <row customHeight="1" ht="11.25">
      <c r="A1221" s="1850" t="s">
        <v>2250</v>
      </c>
      <c r="B1221" s="1850" t="s">
        <v>16</v>
      </c>
      <c r="C1221" s="1850" t="s">
        <v>4761</v>
      </c>
      <c r="D1221" s="1850" t="s">
        <v>4762</v>
      </c>
      <c r="E1221" s="1850" t="s">
        <v>4763</v>
      </c>
      <c r="F1221" s="1850" t="s">
        <v>2712</v>
      </c>
      <c r="G1221" s="1850" t="s">
        <v>28</v>
      </c>
      <c r="H1221" s="1850" t="s">
        <v>28</v>
      </c>
      <c r="I1221" s="1850" t="s">
        <v>857</v>
      </c>
    </row>
    <row customHeight="1" ht="11.25">
      <c r="A1222" s="1850" t="s">
        <v>2250</v>
      </c>
      <c r="B1222" s="1850" t="s">
        <v>16</v>
      </c>
      <c r="C1222" s="1850" t="s">
        <v>4764</v>
      </c>
      <c r="D1222" s="1850" t="s">
        <v>4765</v>
      </c>
      <c r="E1222" s="1850" t="s">
        <v>4766</v>
      </c>
      <c r="F1222" s="1850" t="s">
        <v>2281</v>
      </c>
      <c r="G1222" s="1850" t="s">
        <v>28</v>
      </c>
      <c r="H1222" s="1850" t="s">
        <v>28</v>
      </c>
      <c r="I1222" s="1850" t="s">
        <v>857</v>
      </c>
    </row>
    <row customHeight="1" ht="11.25">
      <c r="A1223" s="1850" t="s">
        <v>2250</v>
      </c>
      <c r="B1223" s="1850" t="s">
        <v>16</v>
      </c>
      <c r="C1223" s="1850" t="s">
        <v>4767</v>
      </c>
      <c r="D1223" s="1850" t="s">
        <v>4768</v>
      </c>
      <c r="E1223" s="1850" t="s">
        <v>4769</v>
      </c>
      <c r="F1223" s="1850" t="s">
        <v>2987</v>
      </c>
      <c r="G1223" s="1850" t="s">
        <v>28</v>
      </c>
      <c r="H1223" s="1850" t="s">
        <v>28</v>
      </c>
      <c r="I1223" s="1850" t="s">
        <v>857</v>
      </c>
    </row>
    <row customHeight="1" ht="11.25">
      <c r="A1224" s="1850" t="s">
        <v>2250</v>
      </c>
      <c r="B1224" s="1850" t="s">
        <v>16</v>
      </c>
      <c r="C1224" s="1850" t="s">
        <v>4770</v>
      </c>
      <c r="D1224" s="1850" t="s">
        <v>4771</v>
      </c>
      <c r="E1224" s="1850" t="s">
        <v>4772</v>
      </c>
      <c r="F1224" s="1850" t="s">
        <v>2281</v>
      </c>
      <c r="G1224" s="1850" t="s">
        <v>28</v>
      </c>
      <c r="H1224" s="1850" t="s">
        <v>28</v>
      </c>
      <c r="I1224" s="1850" t="s">
        <v>857</v>
      </c>
    </row>
    <row customHeight="1" ht="11.25">
      <c r="A1225" s="1850" t="s">
        <v>2250</v>
      </c>
      <c r="B1225" s="1850" t="s">
        <v>16</v>
      </c>
      <c r="C1225" s="1850" t="s">
        <v>4773</v>
      </c>
      <c r="D1225" s="1850" t="s">
        <v>4774</v>
      </c>
      <c r="E1225" s="1850" t="s">
        <v>4775</v>
      </c>
      <c r="F1225" s="1850" t="s">
        <v>2272</v>
      </c>
      <c r="G1225" s="1850" t="s">
        <v>4776</v>
      </c>
      <c r="H1225" s="1850" t="s">
        <v>28</v>
      </c>
      <c r="I1225" s="1850" t="s">
        <v>857</v>
      </c>
    </row>
    <row customHeight="1" ht="11.25">
      <c r="A1226" s="1850" t="s">
        <v>2250</v>
      </c>
      <c r="B1226" s="1850" t="s">
        <v>16</v>
      </c>
      <c r="C1226" s="1850" t="s">
        <v>4331</v>
      </c>
      <c r="D1226" s="1850" t="s">
        <v>4332</v>
      </c>
      <c r="E1226" s="1850" t="s">
        <v>4333</v>
      </c>
      <c r="F1226" s="1850" t="s">
        <v>4334</v>
      </c>
      <c r="G1226" s="1850" t="s">
        <v>28</v>
      </c>
      <c r="H1226" s="1850" t="s">
        <v>28</v>
      </c>
      <c r="I1226" s="1850" t="s">
        <v>857</v>
      </c>
    </row>
    <row customHeight="1" ht="11.25">
      <c r="A1227" s="1850" t="s">
        <v>2250</v>
      </c>
      <c r="B1227" s="1850" t="s">
        <v>16</v>
      </c>
      <c r="C1227" s="1850" t="s">
        <v>4350</v>
      </c>
      <c r="D1227" s="1850" t="s">
        <v>4351</v>
      </c>
      <c r="E1227" s="1850" t="s">
        <v>4352</v>
      </c>
      <c r="F1227" s="1850" t="s">
        <v>2344</v>
      </c>
      <c r="G1227" s="1850" t="s">
        <v>28</v>
      </c>
      <c r="H1227" s="1850" t="s">
        <v>28</v>
      </c>
      <c r="I1227" s="1850" t="s">
        <v>857</v>
      </c>
    </row>
    <row customHeight="1" ht="11.25">
      <c r="A1228" s="1850" t="s">
        <v>2250</v>
      </c>
      <c r="B1228" s="1850" t="s">
        <v>16</v>
      </c>
      <c r="C1228" s="1850" t="s">
        <v>4360</v>
      </c>
      <c r="D1228" s="1850" t="s">
        <v>4361</v>
      </c>
      <c r="E1228" s="1850" t="s">
        <v>4362</v>
      </c>
      <c r="F1228" s="1850" t="s">
        <v>2344</v>
      </c>
      <c r="G1228" s="1850" t="s">
        <v>28</v>
      </c>
      <c r="H1228" s="1850" t="s">
        <v>28</v>
      </c>
      <c r="I1228" s="1850" t="s">
        <v>857</v>
      </c>
    </row>
    <row customHeight="1" ht="11.25">
      <c r="A1229" s="1850" t="s">
        <v>2250</v>
      </c>
      <c r="B1229" s="1850" t="s">
        <v>16</v>
      </c>
      <c r="C1229" s="1850" t="s">
        <v>4366</v>
      </c>
      <c r="D1229" s="1850" t="s">
        <v>4367</v>
      </c>
      <c r="E1229" s="1850" t="s">
        <v>4368</v>
      </c>
      <c r="F1229" s="1850" t="s">
        <v>2384</v>
      </c>
      <c r="G1229" s="1850" t="s">
        <v>4369</v>
      </c>
      <c r="H1229" s="1850" t="s">
        <v>28</v>
      </c>
      <c r="I1229" s="1850" t="s">
        <v>857</v>
      </c>
    </row>
    <row customHeight="1" ht="11.25">
      <c r="A1230" s="1850" t="s">
        <v>2250</v>
      </c>
      <c r="B1230" s="1850" t="s">
        <v>16</v>
      </c>
      <c r="C1230" s="1850" t="s">
        <v>4370</v>
      </c>
      <c r="D1230" s="1850" t="s">
        <v>4371</v>
      </c>
      <c r="E1230" s="1850" t="s">
        <v>4372</v>
      </c>
      <c r="F1230" s="1850" t="s">
        <v>2590</v>
      </c>
      <c r="G1230" s="1850" t="s">
        <v>28</v>
      </c>
      <c r="H1230" s="1850" t="s">
        <v>28</v>
      </c>
      <c r="I1230" s="1850" t="s">
        <v>857</v>
      </c>
    </row>
    <row customHeight="1" ht="11.25">
      <c r="A1231" s="1850" t="s">
        <v>2250</v>
      </c>
      <c r="B1231" s="1850" t="s">
        <v>16</v>
      </c>
      <c r="C1231" s="1850" t="s">
        <v>4376</v>
      </c>
      <c r="D1231" s="1850" t="s">
        <v>4377</v>
      </c>
      <c r="E1231" s="1850" t="s">
        <v>4352</v>
      </c>
      <c r="F1231" s="1850" t="s">
        <v>2793</v>
      </c>
      <c r="G1231" s="1850" t="s">
        <v>4378</v>
      </c>
      <c r="H1231" s="1850" t="s">
        <v>28</v>
      </c>
      <c r="I1231" s="1850" t="s">
        <v>857</v>
      </c>
    </row>
    <row customHeight="1" ht="11.25">
      <c r="A1232" s="1850" t="s">
        <v>2250</v>
      </c>
      <c r="B1232" s="1850" t="s">
        <v>16</v>
      </c>
      <c r="C1232" s="1850" t="s">
        <v>4382</v>
      </c>
      <c r="D1232" s="1850" t="s">
        <v>4383</v>
      </c>
      <c r="E1232" s="1850" t="s">
        <v>4288</v>
      </c>
      <c r="F1232" s="1850" t="s">
        <v>4384</v>
      </c>
      <c r="G1232" s="1850" t="s">
        <v>4385</v>
      </c>
      <c r="H1232" s="1850" t="s">
        <v>28</v>
      </c>
      <c r="I1232" s="1850" t="s">
        <v>857</v>
      </c>
    </row>
    <row customHeight="1" ht="11.25">
      <c r="A1233" s="1850" t="s">
        <v>2250</v>
      </c>
      <c r="B1233" s="1850" t="s">
        <v>16</v>
      </c>
      <c r="C1233" s="1850" t="s">
        <v>4386</v>
      </c>
      <c r="D1233" s="1850" t="s">
        <v>4387</v>
      </c>
      <c r="E1233" s="1850" t="s">
        <v>2589</v>
      </c>
      <c r="F1233" s="1850" t="s">
        <v>4388</v>
      </c>
      <c r="G1233" s="1850" t="s">
        <v>28</v>
      </c>
      <c r="H1233" s="1850" t="s">
        <v>28</v>
      </c>
      <c r="I1233" s="1850" t="s">
        <v>857</v>
      </c>
    </row>
    <row customHeight="1" ht="11.25">
      <c r="A1234" s="1850" t="s">
        <v>2250</v>
      </c>
      <c r="B1234" s="1850" t="s">
        <v>16</v>
      </c>
      <c r="C1234" s="1850" t="s">
        <v>4389</v>
      </c>
      <c r="D1234" s="1850" t="s">
        <v>4390</v>
      </c>
      <c r="E1234" s="1850" t="s">
        <v>2589</v>
      </c>
      <c r="F1234" s="1850" t="s">
        <v>2690</v>
      </c>
      <c r="G1234" s="1850" t="s">
        <v>4391</v>
      </c>
      <c r="H1234" s="1850" t="s">
        <v>28</v>
      </c>
      <c r="I1234" s="1850" t="s">
        <v>857</v>
      </c>
    </row>
    <row customHeight="1" ht="11.25">
      <c r="A1235" s="1850" t="s">
        <v>2250</v>
      </c>
      <c r="B1235" s="1850" t="s">
        <v>16</v>
      </c>
      <c r="C1235" s="1850" t="s">
        <v>4777</v>
      </c>
      <c r="D1235" s="1850" t="s">
        <v>4778</v>
      </c>
      <c r="E1235" s="1850" t="s">
        <v>4779</v>
      </c>
      <c r="F1235" s="1850" t="s">
        <v>4780</v>
      </c>
      <c r="G1235" s="1850" t="s">
        <v>28</v>
      </c>
      <c r="H1235" s="1850" t="s">
        <v>28</v>
      </c>
      <c r="I1235" s="1850" t="s">
        <v>857</v>
      </c>
    </row>
    <row customHeight="1" ht="11.25">
      <c r="A1236" s="1850" t="s">
        <v>2250</v>
      </c>
      <c r="B1236" s="1850" t="s">
        <v>16</v>
      </c>
      <c r="C1236" s="1850" t="s">
        <v>4395</v>
      </c>
      <c r="D1236" s="1850" t="s">
        <v>4396</v>
      </c>
      <c r="E1236" s="1850" t="s">
        <v>4397</v>
      </c>
      <c r="F1236" s="1850" t="s">
        <v>4398</v>
      </c>
      <c r="G1236" s="1850" t="s">
        <v>28</v>
      </c>
      <c r="H1236" s="1850" t="s">
        <v>28</v>
      </c>
      <c r="I1236" s="1850" t="s">
        <v>857</v>
      </c>
    </row>
    <row customHeight="1" ht="11.25">
      <c r="A1237" s="1850" t="s">
        <v>2250</v>
      </c>
      <c r="B1237" s="1850" t="s">
        <v>16</v>
      </c>
      <c r="C1237" s="1850" t="s">
        <v>2251</v>
      </c>
      <c r="D1237" s="1850" t="s">
        <v>2252</v>
      </c>
      <c r="E1237" s="1850" t="s">
        <v>2253</v>
      </c>
      <c r="F1237" s="1850" t="s">
        <v>2254</v>
      </c>
      <c r="G1237" s="1850" t="s">
        <v>2255</v>
      </c>
      <c r="H1237" s="1850" t="s">
        <v>28</v>
      </c>
      <c r="I1237" s="1850" t="s">
        <v>910</v>
      </c>
    </row>
    <row customHeight="1" ht="11.25">
      <c r="A1238" s="1850" t="s">
        <v>2250</v>
      </c>
      <c r="B1238" s="1850" t="s">
        <v>16</v>
      </c>
      <c r="C1238" s="1850" t="s">
        <v>4408</v>
      </c>
      <c r="D1238" s="1850" t="s">
        <v>4409</v>
      </c>
      <c r="E1238" s="1850" t="s">
        <v>4410</v>
      </c>
      <c r="F1238" s="1850" t="s">
        <v>2315</v>
      </c>
      <c r="G1238" s="1850" t="s">
        <v>28</v>
      </c>
      <c r="H1238" s="1850" t="s">
        <v>28</v>
      </c>
      <c r="I1238" s="1850" t="s">
        <v>910</v>
      </c>
    </row>
    <row customHeight="1" ht="11.25">
      <c r="A1239" s="1850" t="s">
        <v>2250</v>
      </c>
      <c r="B1239" s="1850" t="s">
        <v>16</v>
      </c>
      <c r="C1239" s="1850" t="s">
        <v>2260</v>
      </c>
      <c r="D1239" s="1850" t="s">
        <v>2261</v>
      </c>
      <c r="E1239" s="1850" t="s">
        <v>2262</v>
      </c>
      <c r="F1239" s="1850" t="s">
        <v>2263</v>
      </c>
      <c r="G1239" s="1850" t="s">
        <v>2264</v>
      </c>
      <c r="H1239" s="1850" t="s">
        <v>28</v>
      </c>
      <c r="I1239" s="1850" t="s">
        <v>910</v>
      </c>
    </row>
    <row customHeight="1" ht="11.25">
      <c r="A1240" s="1850" t="s">
        <v>2250</v>
      </c>
      <c r="B1240" s="1850" t="s">
        <v>16</v>
      </c>
      <c r="C1240" s="1850" t="s">
        <v>2278</v>
      </c>
      <c r="D1240" s="1850" t="s">
        <v>2279</v>
      </c>
      <c r="E1240" s="1850" t="s">
        <v>2280</v>
      </c>
      <c r="F1240" s="1850" t="s">
        <v>2281</v>
      </c>
      <c r="G1240" s="1850" t="s">
        <v>2282</v>
      </c>
      <c r="H1240" s="1850" t="s">
        <v>28</v>
      </c>
      <c r="I1240" s="1850" t="s">
        <v>910</v>
      </c>
    </row>
    <row customHeight="1" ht="11.25">
      <c r="A1241" s="1850" t="s">
        <v>2250</v>
      </c>
      <c r="B1241" s="1850" t="s">
        <v>16</v>
      </c>
      <c r="C1241" s="1850" t="s">
        <v>2283</v>
      </c>
      <c r="D1241" s="1850" t="s">
        <v>2284</v>
      </c>
      <c r="E1241" s="1850" t="s">
        <v>2285</v>
      </c>
      <c r="F1241" s="1850" t="s">
        <v>2286</v>
      </c>
      <c r="G1241" s="1850" t="s">
        <v>28</v>
      </c>
      <c r="H1241" s="1850" t="s">
        <v>28</v>
      </c>
      <c r="I1241" s="1850" t="s">
        <v>910</v>
      </c>
    </row>
    <row customHeight="1" ht="11.25">
      <c r="A1242" s="1850" t="s">
        <v>2250</v>
      </c>
      <c r="B1242" s="1850" t="s">
        <v>16</v>
      </c>
      <c r="C1242" s="1850" t="s">
        <v>2287</v>
      </c>
      <c r="D1242" s="1850" t="s">
        <v>2288</v>
      </c>
      <c r="E1242" s="1850" t="s">
        <v>2289</v>
      </c>
      <c r="F1242" s="1850" t="s">
        <v>2290</v>
      </c>
      <c r="G1242" s="1850" t="s">
        <v>28</v>
      </c>
      <c r="H1242" s="1850" t="s">
        <v>28</v>
      </c>
      <c r="I1242" s="1850" t="s">
        <v>910</v>
      </c>
    </row>
    <row customHeight="1" ht="11.25">
      <c r="A1243" s="1850" t="s">
        <v>2250</v>
      </c>
      <c r="B1243" s="1850" t="s">
        <v>16</v>
      </c>
      <c r="C1243" s="1850" t="s">
        <v>2304</v>
      </c>
      <c r="D1243" s="1850" t="s">
        <v>2305</v>
      </c>
      <c r="E1243" s="1850" t="s">
        <v>2306</v>
      </c>
      <c r="F1243" s="1850" t="s">
        <v>2307</v>
      </c>
      <c r="G1243" s="1850" t="s">
        <v>28</v>
      </c>
      <c r="H1243" s="1850" t="s">
        <v>28</v>
      </c>
      <c r="I1243" s="1850" t="s">
        <v>910</v>
      </c>
    </row>
    <row customHeight="1" ht="11.25">
      <c r="A1244" s="1850" t="s">
        <v>2250</v>
      </c>
      <c r="B1244" s="1850" t="s">
        <v>16</v>
      </c>
      <c r="C1244" s="1850" t="s">
        <v>2312</v>
      </c>
      <c r="D1244" s="1850" t="s">
        <v>2313</v>
      </c>
      <c r="E1244" s="1850" t="s">
        <v>2314</v>
      </c>
      <c r="F1244" s="1850" t="s">
        <v>2315</v>
      </c>
      <c r="G1244" s="1850" t="s">
        <v>28</v>
      </c>
      <c r="H1244" s="1850" t="s">
        <v>28</v>
      </c>
      <c r="I1244" s="1850" t="s">
        <v>910</v>
      </c>
    </row>
    <row customHeight="1" ht="11.25">
      <c r="A1245" s="1850" t="s">
        <v>2250</v>
      </c>
      <c r="B1245" s="1850" t="s">
        <v>16</v>
      </c>
      <c r="C1245" s="1850" t="s">
        <v>2323</v>
      </c>
      <c r="D1245" s="1850" t="s">
        <v>2324</v>
      </c>
      <c r="E1245" s="1850" t="s">
        <v>2321</v>
      </c>
      <c r="F1245" s="1850" t="s">
        <v>2325</v>
      </c>
      <c r="G1245" s="1850" t="s">
        <v>2326</v>
      </c>
      <c r="H1245" s="1850" t="s">
        <v>28</v>
      </c>
      <c r="I1245" s="1850" t="s">
        <v>910</v>
      </c>
    </row>
    <row customHeight="1" ht="11.25">
      <c r="A1246" s="1850" t="s">
        <v>2250</v>
      </c>
      <c r="B1246" s="1850" t="s">
        <v>16</v>
      </c>
      <c r="C1246" s="1850" t="s">
        <v>2333</v>
      </c>
      <c r="D1246" s="1850" t="s">
        <v>2334</v>
      </c>
      <c r="E1246" s="1850" t="s">
        <v>2335</v>
      </c>
      <c r="F1246" s="1850" t="s">
        <v>2272</v>
      </c>
      <c r="G1246" s="1850" t="s">
        <v>2336</v>
      </c>
      <c r="H1246" s="1850" t="s">
        <v>28</v>
      </c>
      <c r="I1246" s="1850" t="s">
        <v>910</v>
      </c>
    </row>
    <row customHeight="1" ht="11.25">
      <c r="A1247" s="1850" t="s">
        <v>2250</v>
      </c>
      <c r="B1247" s="1850" t="s">
        <v>16</v>
      </c>
      <c r="C1247" s="1850" t="s">
        <v>2341</v>
      </c>
      <c r="D1247" s="1850" t="s">
        <v>2342</v>
      </c>
      <c r="E1247" s="1850" t="s">
        <v>2343</v>
      </c>
      <c r="F1247" s="1850" t="s">
        <v>2344</v>
      </c>
      <c r="G1247" s="1850" t="s">
        <v>2345</v>
      </c>
      <c r="H1247" s="1850" t="s">
        <v>28</v>
      </c>
      <c r="I1247" s="1850" t="s">
        <v>910</v>
      </c>
    </row>
    <row customHeight="1" ht="11.25">
      <c r="A1248" s="1850" t="s">
        <v>2250</v>
      </c>
      <c r="B1248" s="1850" t="s">
        <v>16</v>
      </c>
      <c r="C1248" s="1850" t="s">
        <v>2354</v>
      </c>
      <c r="D1248" s="1850" t="s">
        <v>2355</v>
      </c>
      <c r="E1248" s="1850" t="s">
        <v>2356</v>
      </c>
      <c r="F1248" s="1850" t="s">
        <v>2357</v>
      </c>
      <c r="G1248" s="1850" t="s">
        <v>2358</v>
      </c>
      <c r="H1248" s="1850" t="s">
        <v>28</v>
      </c>
      <c r="I1248" s="1850" t="s">
        <v>910</v>
      </c>
    </row>
    <row customHeight="1" ht="11.25">
      <c r="A1249" s="1850" t="s">
        <v>2250</v>
      </c>
      <c r="B1249" s="1850" t="s">
        <v>16</v>
      </c>
      <c r="C1249" s="1850" t="s">
        <v>2359</v>
      </c>
      <c r="D1249" s="1850" t="s">
        <v>2360</v>
      </c>
      <c r="E1249" s="1850" t="s">
        <v>2361</v>
      </c>
      <c r="F1249" s="1850" t="s">
        <v>2254</v>
      </c>
      <c r="G1249" s="1850" t="s">
        <v>28</v>
      </c>
      <c r="H1249" s="1850" t="s">
        <v>28</v>
      </c>
      <c r="I1249" s="1850" t="s">
        <v>910</v>
      </c>
    </row>
    <row customHeight="1" ht="11.25">
      <c r="A1250" s="1850" t="s">
        <v>2250</v>
      </c>
      <c r="B1250" s="1850" t="s">
        <v>16</v>
      </c>
      <c r="C1250" s="1850" t="s">
        <v>2368</v>
      </c>
      <c r="D1250" s="1850" t="s">
        <v>2369</v>
      </c>
      <c r="E1250" s="1850" t="s">
        <v>2370</v>
      </c>
      <c r="F1250" s="1850" t="s">
        <v>2371</v>
      </c>
      <c r="G1250" s="1850" t="s">
        <v>2372</v>
      </c>
      <c r="H1250" s="1850" t="s">
        <v>28</v>
      </c>
      <c r="I1250" s="1850" t="s">
        <v>910</v>
      </c>
    </row>
    <row customHeight="1" ht="11.25">
      <c r="A1251" s="1850" t="s">
        <v>2250</v>
      </c>
      <c r="B1251" s="1850" t="s">
        <v>16</v>
      </c>
      <c r="C1251" s="1850" t="s">
        <v>4418</v>
      </c>
      <c r="D1251" s="1850" t="s">
        <v>4419</v>
      </c>
      <c r="E1251" s="1850" t="s">
        <v>4420</v>
      </c>
      <c r="F1251" s="1850" t="s">
        <v>2590</v>
      </c>
      <c r="G1251" s="1850" t="s">
        <v>28</v>
      </c>
      <c r="H1251" s="1850" t="s">
        <v>28</v>
      </c>
      <c r="I1251" s="1850" t="s">
        <v>910</v>
      </c>
    </row>
    <row customHeight="1" ht="11.25">
      <c r="A1252" s="1850" t="s">
        <v>2250</v>
      </c>
      <c r="B1252" s="1850" t="s">
        <v>16</v>
      </c>
      <c r="C1252" s="1850" t="s">
        <v>4421</v>
      </c>
      <c r="D1252" s="1850" t="s">
        <v>4422</v>
      </c>
      <c r="E1252" s="1850" t="s">
        <v>4423</v>
      </c>
      <c r="F1252" s="1850" t="s">
        <v>2371</v>
      </c>
      <c r="G1252" s="1850" t="s">
        <v>4424</v>
      </c>
      <c r="H1252" s="1850" t="s">
        <v>28</v>
      </c>
      <c r="I1252" s="1850" t="s">
        <v>910</v>
      </c>
    </row>
    <row customHeight="1" ht="11.25">
      <c r="A1253" s="1850" t="s">
        <v>2250</v>
      </c>
      <c r="B1253" s="1850" t="s">
        <v>16</v>
      </c>
      <c r="C1253" s="1850" t="s">
        <v>2404</v>
      </c>
      <c r="D1253" s="1850" t="s">
        <v>2405</v>
      </c>
      <c r="E1253" s="1850" t="s">
        <v>2406</v>
      </c>
      <c r="F1253" s="1850" t="s">
        <v>2349</v>
      </c>
      <c r="G1253" s="1850" t="s">
        <v>2407</v>
      </c>
      <c r="H1253" s="1850" t="s">
        <v>28</v>
      </c>
      <c r="I1253" s="1850" t="s">
        <v>910</v>
      </c>
    </row>
    <row customHeight="1" ht="11.25">
      <c r="A1254" s="1850" t="s">
        <v>2250</v>
      </c>
      <c r="B1254" s="1850" t="s">
        <v>16</v>
      </c>
      <c r="C1254" s="1850" t="s">
        <v>2408</v>
      </c>
      <c r="D1254" s="1850" t="s">
        <v>2409</v>
      </c>
      <c r="E1254" s="1850" t="s">
        <v>2410</v>
      </c>
      <c r="F1254" s="1850" t="s">
        <v>2357</v>
      </c>
      <c r="G1254" s="1850" t="s">
        <v>2411</v>
      </c>
      <c r="H1254" s="1850" t="s">
        <v>28</v>
      </c>
      <c r="I1254" s="1850" t="s">
        <v>910</v>
      </c>
    </row>
    <row customHeight="1" ht="11.25">
      <c r="A1255" s="1850" t="s">
        <v>2250</v>
      </c>
      <c r="B1255" s="1850" t="s">
        <v>16</v>
      </c>
      <c r="C1255" s="1850" t="s">
        <v>2412</v>
      </c>
      <c r="D1255" s="1850" t="s">
        <v>2413</v>
      </c>
      <c r="E1255" s="1850" t="s">
        <v>2276</v>
      </c>
      <c r="F1255" s="1850" t="s">
        <v>2414</v>
      </c>
      <c r="G1255" s="1850" t="s">
        <v>2415</v>
      </c>
      <c r="H1255" s="1850" t="s">
        <v>28</v>
      </c>
      <c r="I1255" s="1850" t="s">
        <v>910</v>
      </c>
    </row>
    <row customHeight="1" ht="11.25">
      <c r="A1256" s="1850" t="s">
        <v>2250</v>
      </c>
      <c r="B1256" s="1850" t="s">
        <v>16</v>
      </c>
      <c r="C1256" s="1850" t="s">
        <v>4425</v>
      </c>
      <c r="D1256" s="1850" t="s">
        <v>4426</v>
      </c>
      <c r="E1256" s="1850" t="s">
        <v>4427</v>
      </c>
      <c r="F1256" s="1850" t="s">
        <v>2590</v>
      </c>
      <c r="G1256" s="1850" t="s">
        <v>4428</v>
      </c>
      <c r="H1256" s="1850" t="s">
        <v>28</v>
      </c>
      <c r="I1256" s="1850" t="s">
        <v>910</v>
      </c>
    </row>
    <row customHeight="1" ht="11.25">
      <c r="A1257" s="1850" t="s">
        <v>2250</v>
      </c>
      <c r="B1257" s="1850" t="s">
        <v>16</v>
      </c>
      <c r="C1257" s="1850" t="s">
        <v>2421</v>
      </c>
      <c r="D1257" s="1850" t="s">
        <v>2422</v>
      </c>
      <c r="E1257" s="1850" t="s">
        <v>2423</v>
      </c>
      <c r="F1257" s="1850" t="s">
        <v>2419</v>
      </c>
      <c r="G1257" s="1850" t="s">
        <v>2424</v>
      </c>
      <c r="H1257" s="1850" t="s">
        <v>28</v>
      </c>
      <c r="I1257" s="1850" t="s">
        <v>910</v>
      </c>
    </row>
    <row customHeight="1" ht="11.25">
      <c r="A1258" s="1850" t="s">
        <v>2250</v>
      </c>
      <c r="B1258" s="1850" t="s">
        <v>16</v>
      </c>
      <c r="C1258" s="1850" t="s">
        <v>2425</v>
      </c>
      <c r="D1258" s="1850" t="s">
        <v>2426</v>
      </c>
      <c r="E1258" s="1850" t="s">
        <v>2427</v>
      </c>
      <c r="F1258" s="1850" t="s">
        <v>2428</v>
      </c>
      <c r="G1258" s="1850" t="s">
        <v>28</v>
      </c>
      <c r="H1258" s="1850" t="s">
        <v>28</v>
      </c>
      <c r="I1258" s="1850" t="s">
        <v>910</v>
      </c>
    </row>
    <row customHeight="1" ht="11.25">
      <c r="A1259" s="1850" t="s">
        <v>2250</v>
      </c>
      <c r="B1259" s="1850" t="s">
        <v>16</v>
      </c>
      <c r="C1259" s="1850" t="s">
        <v>2442</v>
      </c>
      <c r="D1259" s="1850" t="s">
        <v>2443</v>
      </c>
      <c r="E1259" s="1850" t="s">
        <v>2444</v>
      </c>
      <c r="F1259" s="1850" t="s">
        <v>2315</v>
      </c>
      <c r="G1259" s="1850" t="s">
        <v>2445</v>
      </c>
      <c r="H1259" s="1850" t="s">
        <v>28</v>
      </c>
      <c r="I1259" s="1850" t="s">
        <v>910</v>
      </c>
    </row>
    <row customHeight="1" ht="11.25">
      <c r="A1260" s="1850" t="s">
        <v>2250</v>
      </c>
      <c r="B1260" s="1850" t="s">
        <v>16</v>
      </c>
      <c r="C1260" s="1850" t="s">
        <v>2461</v>
      </c>
      <c r="D1260" s="1850" t="s">
        <v>2462</v>
      </c>
      <c r="E1260" s="1850" t="s">
        <v>2444</v>
      </c>
      <c r="F1260" s="1850" t="s">
        <v>2463</v>
      </c>
      <c r="G1260" s="1850" t="s">
        <v>28</v>
      </c>
      <c r="H1260" s="1850" t="s">
        <v>28</v>
      </c>
      <c r="I1260" s="1850" t="s">
        <v>910</v>
      </c>
    </row>
    <row customHeight="1" ht="11.25">
      <c r="A1261" s="1850" t="s">
        <v>2250</v>
      </c>
      <c r="B1261" s="1850" t="s">
        <v>16</v>
      </c>
      <c r="C1261" s="1850" t="s">
        <v>2464</v>
      </c>
      <c r="D1261" s="1850" t="s">
        <v>2465</v>
      </c>
      <c r="E1261" s="1850" t="s">
        <v>2444</v>
      </c>
      <c r="F1261" s="1850" t="s">
        <v>2466</v>
      </c>
      <c r="G1261" s="1850" t="s">
        <v>28</v>
      </c>
      <c r="H1261" s="1850" t="s">
        <v>28</v>
      </c>
      <c r="I1261" s="1850" t="s">
        <v>910</v>
      </c>
    </row>
    <row customHeight="1" ht="11.25">
      <c r="A1262" s="1850" t="s">
        <v>2250</v>
      </c>
      <c r="B1262" s="1850" t="s">
        <v>16</v>
      </c>
      <c r="C1262" s="1850" t="s">
        <v>2470</v>
      </c>
      <c r="D1262" s="1850" t="s">
        <v>2471</v>
      </c>
      <c r="E1262" s="1850" t="s">
        <v>2444</v>
      </c>
      <c r="F1262" s="1850" t="s">
        <v>2472</v>
      </c>
      <c r="G1262" s="1850" t="s">
        <v>28</v>
      </c>
      <c r="H1262" s="1850" t="s">
        <v>28</v>
      </c>
      <c r="I1262" s="1850" t="s">
        <v>910</v>
      </c>
    </row>
    <row customHeight="1" ht="11.25">
      <c r="A1263" s="1850" t="s">
        <v>2250</v>
      </c>
      <c r="B1263" s="1850" t="s">
        <v>16</v>
      </c>
      <c r="C1263" s="1850" t="s">
        <v>2485</v>
      </c>
      <c r="D1263" s="1850" t="s">
        <v>2486</v>
      </c>
      <c r="E1263" s="1850" t="s">
        <v>2487</v>
      </c>
      <c r="F1263" s="1850" t="s">
        <v>2272</v>
      </c>
      <c r="G1263" s="1850" t="s">
        <v>2488</v>
      </c>
      <c r="H1263" s="1850" t="s">
        <v>28</v>
      </c>
      <c r="I1263" s="1850" t="s">
        <v>910</v>
      </c>
    </row>
    <row customHeight="1" ht="11.25">
      <c r="A1264" s="1850" t="s">
        <v>2250</v>
      </c>
      <c r="B1264" s="1850" t="s">
        <v>16</v>
      </c>
      <c r="C1264" s="1850" t="s">
        <v>2489</v>
      </c>
      <c r="D1264" s="1850" t="s">
        <v>2490</v>
      </c>
      <c r="E1264" s="1850" t="s">
        <v>2491</v>
      </c>
      <c r="F1264" s="1850" t="s">
        <v>2357</v>
      </c>
      <c r="G1264" s="1850" t="s">
        <v>2492</v>
      </c>
      <c r="H1264" s="1850" t="s">
        <v>28</v>
      </c>
      <c r="I1264" s="1850" t="s">
        <v>910</v>
      </c>
    </row>
    <row customHeight="1" ht="11.25">
      <c r="A1265" s="1850" t="s">
        <v>2250</v>
      </c>
      <c r="B1265" s="1850" t="s">
        <v>16</v>
      </c>
      <c r="C1265" s="1850" t="s">
        <v>4781</v>
      </c>
      <c r="D1265" s="1850" t="s">
        <v>4782</v>
      </c>
      <c r="E1265" s="1850" t="s">
        <v>4783</v>
      </c>
      <c r="F1265" s="1850" t="s">
        <v>2357</v>
      </c>
      <c r="G1265" s="1850" t="s">
        <v>4784</v>
      </c>
      <c r="H1265" s="1850" t="s">
        <v>28</v>
      </c>
      <c r="I1265" s="1850" t="s">
        <v>910</v>
      </c>
    </row>
    <row customHeight="1" ht="11.25">
      <c r="A1266" s="1850" t="s">
        <v>2250</v>
      </c>
      <c r="B1266" s="1850" t="s">
        <v>16</v>
      </c>
      <c r="C1266" s="1850" t="s">
        <v>4429</v>
      </c>
      <c r="D1266" s="1850" t="s">
        <v>4430</v>
      </c>
      <c r="E1266" s="1850" t="s">
        <v>4431</v>
      </c>
      <c r="F1266" s="1850" t="s">
        <v>2254</v>
      </c>
      <c r="G1266" s="1850" t="s">
        <v>4432</v>
      </c>
      <c r="H1266" s="1850" t="s">
        <v>28</v>
      </c>
      <c r="I1266" s="1850" t="s">
        <v>910</v>
      </c>
    </row>
    <row customHeight="1" ht="11.25">
      <c r="A1267" s="1850" t="s">
        <v>2250</v>
      </c>
      <c r="B1267" s="1850" t="s">
        <v>16</v>
      </c>
      <c r="C1267" s="1850" t="s">
        <v>2496</v>
      </c>
      <c r="D1267" s="1850" t="s">
        <v>2497</v>
      </c>
      <c r="E1267" s="1850" t="s">
        <v>2498</v>
      </c>
      <c r="F1267" s="1850" t="s">
        <v>2254</v>
      </c>
      <c r="G1267" s="1850" t="s">
        <v>28</v>
      </c>
      <c r="H1267" s="1850" t="s">
        <v>28</v>
      </c>
      <c r="I1267" s="1850" t="s">
        <v>910</v>
      </c>
    </row>
    <row customHeight="1" ht="11.25">
      <c r="A1268" s="1850" t="s">
        <v>2250</v>
      </c>
      <c r="B1268" s="1850" t="s">
        <v>16</v>
      </c>
      <c r="C1268" s="1850" t="s">
        <v>2499</v>
      </c>
      <c r="D1268" s="1850" t="s">
        <v>2500</v>
      </c>
      <c r="E1268" s="1850" t="s">
        <v>2501</v>
      </c>
      <c r="F1268" s="1850" t="s">
        <v>2272</v>
      </c>
      <c r="G1268" s="1850" t="s">
        <v>2502</v>
      </c>
      <c r="H1268" s="1850" t="s">
        <v>28</v>
      </c>
      <c r="I1268" s="1850" t="s">
        <v>910</v>
      </c>
    </row>
    <row customHeight="1" ht="11.25">
      <c r="A1269" s="1850" t="s">
        <v>2250</v>
      </c>
      <c r="B1269" s="1850" t="s">
        <v>16</v>
      </c>
      <c r="C1269" s="1850" t="s">
        <v>2560</v>
      </c>
      <c r="D1269" s="1850" t="s">
        <v>2561</v>
      </c>
      <c r="E1269" s="1850" t="s">
        <v>2562</v>
      </c>
      <c r="F1269" s="1850" t="s">
        <v>2563</v>
      </c>
      <c r="G1269" s="1850" t="s">
        <v>28</v>
      </c>
      <c r="H1269" s="1850" t="s">
        <v>28</v>
      </c>
      <c r="I1269" s="1850" t="s">
        <v>910</v>
      </c>
    </row>
    <row customHeight="1" ht="11.25">
      <c r="A1270" s="1850" t="s">
        <v>2250</v>
      </c>
      <c r="B1270" s="1850" t="s">
        <v>16</v>
      </c>
      <c r="C1270" s="1850" t="s">
        <v>2567</v>
      </c>
      <c r="D1270" s="1850" t="s">
        <v>2568</v>
      </c>
      <c r="E1270" s="1850" t="s">
        <v>2569</v>
      </c>
      <c r="F1270" s="1850" t="s">
        <v>2353</v>
      </c>
      <c r="G1270" s="1850" t="s">
        <v>28</v>
      </c>
      <c r="H1270" s="1850" t="s">
        <v>28</v>
      </c>
      <c r="I1270" s="1850" t="s">
        <v>910</v>
      </c>
    </row>
    <row customHeight="1" ht="11.25">
      <c r="A1271" s="1850" t="s">
        <v>2250</v>
      </c>
      <c r="B1271" s="1850" t="s">
        <v>16</v>
      </c>
      <c r="C1271" s="1850" t="s">
        <v>2570</v>
      </c>
      <c r="D1271" s="1850" t="s">
        <v>2571</v>
      </c>
      <c r="E1271" s="1850" t="s">
        <v>2572</v>
      </c>
      <c r="F1271" s="1850" t="s">
        <v>2344</v>
      </c>
      <c r="G1271" s="1850" t="s">
        <v>28</v>
      </c>
      <c r="H1271" s="1850" t="s">
        <v>28</v>
      </c>
      <c r="I1271" s="1850" t="s">
        <v>910</v>
      </c>
    </row>
    <row customHeight="1" ht="11.25">
      <c r="A1272" s="1850" t="s">
        <v>2250</v>
      </c>
      <c r="B1272" s="1850" t="s">
        <v>16</v>
      </c>
      <c r="C1272" s="1850" t="s">
        <v>2580</v>
      </c>
      <c r="D1272" s="1850" t="s">
        <v>2581</v>
      </c>
      <c r="E1272" s="1850" t="s">
        <v>2582</v>
      </c>
      <c r="F1272" s="1850" t="s">
        <v>2357</v>
      </c>
      <c r="G1272" s="1850" t="s">
        <v>2583</v>
      </c>
      <c r="H1272" s="1850" t="s">
        <v>28</v>
      </c>
      <c r="I1272" s="1850" t="s">
        <v>910</v>
      </c>
    </row>
    <row customHeight="1" ht="11.25">
      <c r="A1273" s="1850" t="s">
        <v>2250</v>
      </c>
      <c r="B1273" s="1850" t="s">
        <v>16</v>
      </c>
      <c r="C1273" s="1850" t="s">
        <v>4433</v>
      </c>
      <c r="D1273" s="1850" t="s">
        <v>4434</v>
      </c>
      <c r="E1273" s="1850" t="s">
        <v>4435</v>
      </c>
      <c r="F1273" s="1850" t="s">
        <v>2590</v>
      </c>
      <c r="G1273" s="1850" t="s">
        <v>28</v>
      </c>
      <c r="H1273" s="1850" t="s">
        <v>28</v>
      </c>
      <c r="I1273" s="1850" t="s">
        <v>910</v>
      </c>
    </row>
    <row customHeight="1" ht="11.25">
      <c r="A1274" s="1850" t="s">
        <v>2250</v>
      </c>
      <c r="B1274" s="1850" t="s">
        <v>16</v>
      </c>
      <c r="C1274" s="1850" t="s">
        <v>2595</v>
      </c>
      <c r="D1274" s="1850" t="s">
        <v>2596</v>
      </c>
      <c r="E1274" s="1850" t="s">
        <v>2597</v>
      </c>
      <c r="F1274" s="1850" t="s">
        <v>2598</v>
      </c>
      <c r="G1274" s="1850" t="s">
        <v>2599</v>
      </c>
      <c r="H1274" s="1850" t="s">
        <v>2600</v>
      </c>
      <c r="I1274" s="1850" t="s">
        <v>910</v>
      </c>
    </row>
    <row customHeight="1" ht="11.25">
      <c r="A1275" s="1850" t="s">
        <v>2250</v>
      </c>
      <c r="B1275" s="1850" t="s">
        <v>16</v>
      </c>
      <c r="C1275" s="1850" t="s">
        <v>2601</v>
      </c>
      <c r="D1275" s="1850" t="s">
        <v>2602</v>
      </c>
      <c r="E1275" s="1850" t="s">
        <v>2603</v>
      </c>
      <c r="F1275" s="1850" t="s">
        <v>2357</v>
      </c>
      <c r="G1275" s="1850" t="s">
        <v>2604</v>
      </c>
      <c r="H1275" s="1850" t="s">
        <v>28</v>
      </c>
      <c r="I1275" s="1850" t="s">
        <v>910</v>
      </c>
    </row>
    <row customHeight="1" ht="11.25">
      <c r="A1276" s="1850" t="s">
        <v>2250</v>
      </c>
      <c r="B1276" s="1850" t="s">
        <v>16</v>
      </c>
      <c r="C1276" s="1850" t="s">
        <v>4785</v>
      </c>
      <c r="D1276" s="1850" t="s">
        <v>4786</v>
      </c>
      <c r="E1276" s="1850" t="s">
        <v>4787</v>
      </c>
      <c r="F1276" s="1850" t="s">
        <v>2254</v>
      </c>
      <c r="G1276" s="1850" t="s">
        <v>28</v>
      </c>
      <c r="H1276" s="1850" t="s">
        <v>28</v>
      </c>
      <c r="I1276" s="1850" t="s">
        <v>910</v>
      </c>
    </row>
    <row customHeight="1" ht="11.25">
      <c r="A1277" s="1850" t="s">
        <v>2250</v>
      </c>
      <c r="B1277" s="1850" t="s">
        <v>16</v>
      </c>
      <c r="C1277" s="1850" t="s">
        <v>2621</v>
      </c>
      <c r="D1277" s="1850" t="s">
        <v>2622</v>
      </c>
      <c r="E1277" s="1850" t="s">
        <v>2623</v>
      </c>
      <c r="F1277" s="1850" t="s">
        <v>2286</v>
      </c>
      <c r="G1277" s="1850" t="s">
        <v>2624</v>
      </c>
      <c r="H1277" s="1850" t="s">
        <v>28</v>
      </c>
      <c r="I1277" s="1850" t="s">
        <v>910</v>
      </c>
    </row>
    <row customHeight="1" ht="11.25">
      <c r="A1278" s="1850" t="s">
        <v>2250</v>
      </c>
      <c r="B1278" s="1850" t="s">
        <v>16</v>
      </c>
      <c r="C1278" s="1850" t="s">
        <v>2625</v>
      </c>
      <c r="D1278" s="1850" t="s">
        <v>2626</v>
      </c>
      <c r="E1278" s="1850" t="s">
        <v>2627</v>
      </c>
      <c r="F1278" s="1850" t="s">
        <v>2254</v>
      </c>
      <c r="G1278" s="1850" t="s">
        <v>28</v>
      </c>
      <c r="H1278" s="1850" t="s">
        <v>28</v>
      </c>
      <c r="I1278" s="1850" t="s">
        <v>910</v>
      </c>
    </row>
    <row customHeight="1" ht="11.25">
      <c r="A1279" s="1850" t="s">
        <v>2250</v>
      </c>
      <c r="B1279" s="1850" t="s">
        <v>16</v>
      </c>
      <c r="C1279" s="1850" t="s">
        <v>2637</v>
      </c>
      <c r="D1279" s="1850" t="s">
        <v>2638</v>
      </c>
      <c r="E1279" s="1850" t="s">
        <v>2639</v>
      </c>
      <c r="F1279" s="1850" t="s">
        <v>2349</v>
      </c>
      <c r="G1279" s="1850" t="s">
        <v>28</v>
      </c>
      <c r="H1279" s="1850" t="s">
        <v>28</v>
      </c>
      <c r="I1279" s="1850" t="s">
        <v>910</v>
      </c>
    </row>
    <row customHeight="1" ht="11.25">
      <c r="A1280" s="1850" t="s">
        <v>2250</v>
      </c>
      <c r="B1280" s="1850" t="s">
        <v>16</v>
      </c>
      <c r="C1280" s="1850" t="s">
        <v>2640</v>
      </c>
      <c r="D1280" s="1850" t="s">
        <v>2641</v>
      </c>
      <c r="E1280" s="1850" t="s">
        <v>2642</v>
      </c>
      <c r="F1280" s="1850" t="s">
        <v>2340</v>
      </c>
      <c r="G1280" s="1850" t="s">
        <v>28</v>
      </c>
      <c r="H1280" s="1850" t="s">
        <v>28</v>
      </c>
      <c r="I1280" s="1850" t="s">
        <v>910</v>
      </c>
    </row>
    <row customHeight="1" ht="11.25">
      <c r="A1281" s="1850" t="s">
        <v>2250</v>
      </c>
      <c r="B1281" s="1850" t="s">
        <v>16</v>
      </c>
      <c r="C1281" s="1850" t="s">
        <v>2643</v>
      </c>
      <c r="D1281" s="1850" t="s">
        <v>2644</v>
      </c>
      <c r="E1281" s="1850" t="s">
        <v>2645</v>
      </c>
      <c r="F1281" s="1850" t="s">
        <v>2646</v>
      </c>
      <c r="G1281" s="1850" t="s">
        <v>2647</v>
      </c>
      <c r="H1281" s="1850" t="s">
        <v>28</v>
      </c>
      <c r="I1281" s="1850" t="s">
        <v>910</v>
      </c>
    </row>
    <row customHeight="1" ht="11.25">
      <c r="A1282" s="1850" t="s">
        <v>2250</v>
      </c>
      <c r="B1282" s="1850" t="s">
        <v>16</v>
      </c>
      <c r="C1282" s="1850" t="s">
        <v>2651</v>
      </c>
      <c r="D1282" s="1850" t="s">
        <v>2652</v>
      </c>
      <c r="E1282" s="1850" t="s">
        <v>2653</v>
      </c>
      <c r="F1282" s="1850" t="s">
        <v>2654</v>
      </c>
      <c r="G1282" s="1850" t="s">
        <v>28</v>
      </c>
      <c r="H1282" s="1850" t="s">
        <v>28</v>
      </c>
      <c r="I1282" s="1850" t="s">
        <v>910</v>
      </c>
    </row>
    <row customHeight="1" ht="11.25">
      <c r="A1283" s="1850" t="s">
        <v>2250</v>
      </c>
      <c r="B1283" s="1850" t="s">
        <v>16</v>
      </c>
      <c r="C1283" s="1850" t="s">
        <v>2655</v>
      </c>
      <c r="D1283" s="1850" t="s">
        <v>2656</v>
      </c>
      <c r="E1283" s="1850" t="s">
        <v>2653</v>
      </c>
      <c r="F1283" s="1850" t="s">
        <v>2349</v>
      </c>
      <c r="G1283" s="1850" t="s">
        <v>2502</v>
      </c>
      <c r="H1283" s="1850" t="s">
        <v>28</v>
      </c>
      <c r="I1283" s="1850" t="s">
        <v>910</v>
      </c>
    </row>
    <row customHeight="1" ht="11.25">
      <c r="A1284" s="1850" t="s">
        <v>2250</v>
      </c>
      <c r="B1284" s="1850" t="s">
        <v>16</v>
      </c>
      <c r="C1284" s="1850" t="s">
        <v>2661</v>
      </c>
      <c r="D1284" s="1850" t="s">
        <v>2662</v>
      </c>
      <c r="E1284" s="1850" t="s">
        <v>2663</v>
      </c>
      <c r="F1284" s="1850" t="s">
        <v>2307</v>
      </c>
      <c r="G1284" s="1850" t="s">
        <v>2664</v>
      </c>
      <c r="H1284" s="1850" t="s">
        <v>28</v>
      </c>
      <c r="I1284" s="1850" t="s">
        <v>910</v>
      </c>
    </row>
    <row customHeight="1" ht="11.25">
      <c r="A1285" s="1850" t="s">
        <v>2250</v>
      </c>
      <c r="B1285" s="1850" t="s">
        <v>16</v>
      </c>
      <c r="C1285" s="1850" t="s">
        <v>4788</v>
      </c>
      <c r="D1285" s="1850" t="s">
        <v>4789</v>
      </c>
      <c r="E1285" s="1850" t="s">
        <v>4790</v>
      </c>
      <c r="F1285" s="1850" t="s">
        <v>4054</v>
      </c>
      <c r="G1285" s="1850" t="s">
        <v>28</v>
      </c>
      <c r="H1285" s="1850" t="s">
        <v>28</v>
      </c>
      <c r="I1285" s="1850" t="s">
        <v>910</v>
      </c>
    </row>
    <row customHeight="1" ht="11.25">
      <c r="A1286" s="1850" t="s">
        <v>2250</v>
      </c>
      <c r="B1286" s="1850" t="s">
        <v>16</v>
      </c>
      <c r="C1286" s="1850" t="s">
        <v>2697</v>
      </c>
      <c r="D1286" s="1850" t="s">
        <v>2698</v>
      </c>
      <c r="E1286" s="1850" t="s">
        <v>2699</v>
      </c>
      <c r="F1286" s="1850" t="s">
        <v>2598</v>
      </c>
      <c r="G1286" s="1850" t="s">
        <v>28</v>
      </c>
      <c r="H1286" s="1850" t="s">
        <v>28</v>
      </c>
      <c r="I1286" s="1850" t="s">
        <v>910</v>
      </c>
    </row>
    <row customHeight="1" ht="11.25">
      <c r="A1287" s="1850" t="s">
        <v>2250</v>
      </c>
      <c r="B1287" s="1850" t="s">
        <v>16</v>
      </c>
      <c r="C1287" s="1850" t="s">
        <v>2703</v>
      </c>
      <c r="D1287" s="1850" t="s">
        <v>2704</v>
      </c>
      <c r="E1287" s="1850" t="s">
        <v>2562</v>
      </c>
      <c r="F1287" s="1850" t="s">
        <v>2705</v>
      </c>
      <c r="G1287" s="1850" t="s">
        <v>28</v>
      </c>
      <c r="H1287" s="1850" t="s">
        <v>28</v>
      </c>
      <c r="I1287" s="1850" t="s">
        <v>910</v>
      </c>
    </row>
    <row customHeight="1" ht="11.25">
      <c r="A1288" s="1850" t="s">
        <v>2250</v>
      </c>
      <c r="B1288" s="1850" t="s">
        <v>16</v>
      </c>
      <c r="C1288" s="1850" t="s">
        <v>2716</v>
      </c>
      <c r="D1288" s="1850" t="s">
        <v>2717</v>
      </c>
      <c r="E1288" s="1850" t="s">
        <v>2718</v>
      </c>
      <c r="F1288" s="1850" t="s">
        <v>2712</v>
      </c>
      <c r="G1288" s="1850" t="s">
        <v>28</v>
      </c>
      <c r="H1288" s="1850" t="s">
        <v>28</v>
      </c>
      <c r="I1288" s="1850" t="s">
        <v>910</v>
      </c>
    </row>
    <row customHeight="1" ht="11.25">
      <c r="A1289" s="1850" t="s">
        <v>2250</v>
      </c>
      <c r="B1289" s="1850" t="s">
        <v>16</v>
      </c>
      <c r="C1289" s="1850" t="s">
        <v>4791</v>
      </c>
      <c r="D1289" s="1850" t="s">
        <v>4792</v>
      </c>
      <c r="E1289" s="1850" t="s">
        <v>4793</v>
      </c>
      <c r="F1289" s="1850" t="s">
        <v>2315</v>
      </c>
      <c r="G1289" s="1850" t="s">
        <v>4794</v>
      </c>
      <c r="H1289" s="1850" t="s">
        <v>28</v>
      </c>
      <c r="I1289" s="1850" t="s">
        <v>910</v>
      </c>
    </row>
    <row customHeight="1" ht="11.25">
      <c r="A1290" s="1850" t="s">
        <v>2250</v>
      </c>
      <c r="B1290" s="1850" t="s">
        <v>16</v>
      </c>
      <c r="C1290" s="1850" t="s">
        <v>2723</v>
      </c>
      <c r="D1290" s="1850" t="s">
        <v>2724</v>
      </c>
      <c r="E1290" s="1850" t="s">
        <v>2725</v>
      </c>
      <c r="F1290" s="1850" t="s">
        <v>2357</v>
      </c>
      <c r="G1290" s="1850" t="s">
        <v>28</v>
      </c>
      <c r="H1290" s="1850" t="s">
        <v>28</v>
      </c>
      <c r="I1290" s="1850" t="s">
        <v>910</v>
      </c>
    </row>
    <row customHeight="1" ht="11.25">
      <c r="A1291" s="1850" t="s">
        <v>2250</v>
      </c>
      <c r="B1291" s="1850" t="s">
        <v>16</v>
      </c>
      <c r="C1291" s="1850" t="s">
        <v>2726</v>
      </c>
      <c r="D1291" s="1850" t="s">
        <v>2727</v>
      </c>
      <c r="E1291" s="1850" t="s">
        <v>2728</v>
      </c>
      <c r="F1291" s="1850" t="s">
        <v>2254</v>
      </c>
      <c r="G1291" s="1850" t="s">
        <v>2729</v>
      </c>
      <c r="H1291" s="1850" t="s">
        <v>28</v>
      </c>
      <c r="I1291" s="1850" t="s">
        <v>910</v>
      </c>
    </row>
    <row customHeight="1" ht="11.25">
      <c r="A1292" s="1850" t="s">
        <v>2250</v>
      </c>
      <c r="B1292" s="1850" t="s">
        <v>16</v>
      </c>
      <c r="C1292" s="1850" t="s">
        <v>2737</v>
      </c>
      <c r="D1292" s="1850" t="s">
        <v>2738</v>
      </c>
      <c r="E1292" s="1850" t="s">
        <v>2739</v>
      </c>
      <c r="F1292" s="1850" t="s">
        <v>2281</v>
      </c>
      <c r="G1292" s="1850" t="s">
        <v>28</v>
      </c>
      <c r="H1292" s="1850" t="s">
        <v>28</v>
      </c>
      <c r="I1292" s="1850" t="s">
        <v>910</v>
      </c>
    </row>
    <row customHeight="1" ht="11.25">
      <c r="A1293" s="1850" t="s">
        <v>2250</v>
      </c>
      <c r="B1293" s="1850" t="s">
        <v>16</v>
      </c>
      <c r="C1293" s="1850" t="s">
        <v>2755</v>
      </c>
      <c r="D1293" s="1850" t="s">
        <v>2756</v>
      </c>
      <c r="E1293" s="1850" t="s">
        <v>2757</v>
      </c>
      <c r="F1293" s="1850" t="s">
        <v>2758</v>
      </c>
      <c r="G1293" s="1850" t="s">
        <v>2759</v>
      </c>
      <c r="H1293" s="1850" t="s">
        <v>28</v>
      </c>
      <c r="I1293" s="1850" t="s">
        <v>910</v>
      </c>
    </row>
    <row customHeight="1" ht="11.25">
      <c r="A1294" s="1850" t="s">
        <v>2250</v>
      </c>
      <c r="B1294" s="1850" t="s">
        <v>16</v>
      </c>
      <c r="C1294" s="1850" t="s">
        <v>2778</v>
      </c>
      <c r="D1294" s="1850" t="s">
        <v>2779</v>
      </c>
      <c r="E1294" s="1850" t="s">
        <v>2780</v>
      </c>
      <c r="F1294" s="1850" t="s">
        <v>2315</v>
      </c>
      <c r="G1294" s="1850" t="s">
        <v>28</v>
      </c>
      <c r="H1294" s="1850" t="s">
        <v>28</v>
      </c>
      <c r="I1294" s="1850" t="s">
        <v>910</v>
      </c>
    </row>
    <row customHeight="1" ht="11.25">
      <c r="A1295" s="1850" t="s">
        <v>2250</v>
      </c>
      <c r="B1295" s="1850" t="s">
        <v>16</v>
      </c>
      <c r="C1295" s="1850" t="s">
        <v>4443</v>
      </c>
      <c r="D1295" s="1850" t="s">
        <v>4444</v>
      </c>
      <c r="E1295" s="1850" t="s">
        <v>4445</v>
      </c>
      <c r="F1295" s="1850" t="s">
        <v>2340</v>
      </c>
      <c r="G1295" s="1850" t="s">
        <v>4446</v>
      </c>
      <c r="H1295" s="1850" t="s">
        <v>28</v>
      </c>
      <c r="I1295" s="1850" t="s">
        <v>910</v>
      </c>
    </row>
    <row customHeight="1" ht="11.25">
      <c r="A1296" s="1850" t="s">
        <v>2250</v>
      </c>
      <c r="B1296" s="1850" t="s">
        <v>16</v>
      </c>
      <c r="C1296" s="1850" t="s">
        <v>4795</v>
      </c>
      <c r="D1296" s="1850" t="s">
        <v>4796</v>
      </c>
      <c r="E1296" s="1850" t="s">
        <v>4797</v>
      </c>
      <c r="F1296" s="1850" t="s">
        <v>3747</v>
      </c>
      <c r="G1296" s="1850" t="s">
        <v>28</v>
      </c>
      <c r="H1296" s="1850" t="s">
        <v>28</v>
      </c>
      <c r="I1296" s="1850" t="s">
        <v>910</v>
      </c>
    </row>
    <row customHeight="1" ht="11.25">
      <c r="A1297" s="1850" t="s">
        <v>2250</v>
      </c>
      <c r="B1297" s="1850" t="s">
        <v>16</v>
      </c>
      <c r="C1297" s="1850" t="s">
        <v>2798</v>
      </c>
      <c r="D1297" s="1850" t="s">
        <v>2799</v>
      </c>
      <c r="E1297" s="1850" t="s">
        <v>2800</v>
      </c>
      <c r="F1297" s="1850" t="s">
        <v>2801</v>
      </c>
      <c r="G1297" s="1850" t="s">
        <v>28</v>
      </c>
      <c r="H1297" s="1850" t="s">
        <v>28</v>
      </c>
      <c r="I1297" s="1850" t="s">
        <v>910</v>
      </c>
    </row>
    <row customHeight="1" ht="11.25">
      <c r="A1298" s="1850" t="s">
        <v>2250</v>
      </c>
      <c r="B1298" s="1850" t="s">
        <v>16</v>
      </c>
      <c r="C1298" s="1850" t="s">
        <v>2814</v>
      </c>
      <c r="D1298" s="1850" t="s">
        <v>2815</v>
      </c>
      <c r="E1298" s="1850" t="s">
        <v>2816</v>
      </c>
      <c r="F1298" s="1850" t="s">
        <v>579</v>
      </c>
      <c r="G1298" s="1850" t="s">
        <v>28</v>
      </c>
      <c r="H1298" s="1850" t="s">
        <v>28</v>
      </c>
      <c r="I1298" s="1850" t="s">
        <v>910</v>
      </c>
    </row>
    <row customHeight="1" ht="11.25">
      <c r="A1299" s="1850" t="s">
        <v>2250</v>
      </c>
      <c r="B1299" s="1850" t="s">
        <v>16</v>
      </c>
      <c r="C1299" s="1850" t="s">
        <v>2860</v>
      </c>
      <c r="D1299" s="1850" t="s">
        <v>2861</v>
      </c>
      <c r="E1299" s="1850" t="s">
        <v>2862</v>
      </c>
      <c r="F1299" s="1850" t="s">
        <v>2419</v>
      </c>
      <c r="G1299" s="1850" t="s">
        <v>28</v>
      </c>
      <c r="H1299" s="1850" t="s">
        <v>28</v>
      </c>
      <c r="I1299" s="1850" t="s">
        <v>910</v>
      </c>
    </row>
    <row customHeight="1" ht="11.25">
      <c r="A1300" s="1850" t="s">
        <v>2250</v>
      </c>
      <c r="B1300" s="1850" t="s">
        <v>16</v>
      </c>
      <c r="C1300" s="1850" t="s">
        <v>4798</v>
      </c>
      <c r="D1300" s="1850" t="s">
        <v>4799</v>
      </c>
      <c r="E1300" s="1850" t="s">
        <v>4800</v>
      </c>
      <c r="F1300" s="1850" t="s">
        <v>2254</v>
      </c>
      <c r="G1300" s="1850" t="s">
        <v>28</v>
      </c>
      <c r="H1300" s="1850" t="s">
        <v>28</v>
      </c>
      <c r="I1300" s="1850" t="s">
        <v>910</v>
      </c>
    </row>
    <row customHeight="1" ht="11.25">
      <c r="A1301" s="1850" t="s">
        <v>2250</v>
      </c>
      <c r="B1301" s="1850" t="s">
        <v>16</v>
      </c>
      <c r="C1301" s="1850" t="s">
        <v>4457</v>
      </c>
      <c r="D1301" s="1850" t="s">
        <v>4458</v>
      </c>
      <c r="E1301" s="1850" t="s">
        <v>4459</v>
      </c>
      <c r="F1301" s="1850" t="s">
        <v>3220</v>
      </c>
      <c r="G1301" s="1850" t="s">
        <v>28</v>
      </c>
      <c r="H1301" s="1850" t="s">
        <v>28</v>
      </c>
      <c r="I1301" s="1850" t="s">
        <v>910</v>
      </c>
    </row>
    <row customHeight="1" ht="11.25">
      <c r="A1302" s="1850" t="s">
        <v>2250</v>
      </c>
      <c r="B1302" s="1850" t="s">
        <v>16</v>
      </c>
      <c r="C1302" s="1850" t="s">
        <v>2869</v>
      </c>
      <c r="D1302" s="1850" t="s">
        <v>2870</v>
      </c>
      <c r="E1302" s="1850" t="s">
        <v>2871</v>
      </c>
      <c r="F1302" s="1850" t="s">
        <v>2598</v>
      </c>
      <c r="G1302" s="1850" t="s">
        <v>28</v>
      </c>
      <c r="H1302" s="1850" t="s">
        <v>28</v>
      </c>
      <c r="I1302" s="1850" t="s">
        <v>910</v>
      </c>
    </row>
    <row customHeight="1" ht="11.25">
      <c r="A1303" s="1850" t="s">
        <v>2250</v>
      </c>
      <c r="B1303" s="1850" t="s">
        <v>16</v>
      </c>
      <c r="C1303" s="1850" t="s">
        <v>2872</v>
      </c>
      <c r="D1303" s="1850" t="s">
        <v>2873</v>
      </c>
      <c r="E1303" s="1850" t="s">
        <v>2874</v>
      </c>
      <c r="F1303" s="1850" t="s">
        <v>2371</v>
      </c>
      <c r="G1303" s="1850" t="s">
        <v>2875</v>
      </c>
      <c r="H1303" s="1850" t="s">
        <v>28</v>
      </c>
      <c r="I1303" s="1850" t="s">
        <v>910</v>
      </c>
    </row>
    <row customHeight="1" ht="11.25">
      <c r="A1304" s="1850" t="s">
        <v>2250</v>
      </c>
      <c r="B1304" s="1850" t="s">
        <v>16</v>
      </c>
      <c r="C1304" s="1850" t="s">
        <v>4463</v>
      </c>
      <c r="D1304" s="1850" t="s">
        <v>4464</v>
      </c>
      <c r="E1304" s="1850" t="s">
        <v>4465</v>
      </c>
      <c r="F1304" s="1850" t="s">
        <v>2384</v>
      </c>
      <c r="G1304" s="1850" t="s">
        <v>28</v>
      </c>
      <c r="H1304" s="1850" t="s">
        <v>4466</v>
      </c>
      <c r="I1304" s="1850" t="s">
        <v>910</v>
      </c>
    </row>
    <row customHeight="1" ht="11.25">
      <c r="A1305" s="1850" t="s">
        <v>2250</v>
      </c>
      <c r="B1305" s="1850" t="s">
        <v>16</v>
      </c>
      <c r="C1305" s="1850" t="s">
        <v>4470</v>
      </c>
      <c r="D1305" s="1850" t="s">
        <v>4471</v>
      </c>
      <c r="E1305" s="1850" t="s">
        <v>4472</v>
      </c>
      <c r="F1305" s="1850" t="s">
        <v>2272</v>
      </c>
      <c r="G1305" s="1850" t="s">
        <v>4473</v>
      </c>
      <c r="H1305" s="1850" t="s">
        <v>28</v>
      </c>
      <c r="I1305" s="1850" t="s">
        <v>910</v>
      </c>
    </row>
    <row customHeight="1" ht="11.25">
      <c r="A1306" s="1850" t="s">
        <v>2250</v>
      </c>
      <c r="B1306" s="1850" t="s">
        <v>16</v>
      </c>
      <c r="C1306" s="1850" t="s">
        <v>4474</v>
      </c>
      <c r="D1306" s="1850" t="s">
        <v>4475</v>
      </c>
      <c r="E1306" s="1850" t="s">
        <v>4476</v>
      </c>
      <c r="F1306" s="1850" t="s">
        <v>2376</v>
      </c>
      <c r="G1306" s="1850" t="s">
        <v>28</v>
      </c>
      <c r="H1306" s="1850" t="s">
        <v>28</v>
      </c>
      <c r="I1306" s="1850" t="s">
        <v>910</v>
      </c>
    </row>
    <row customHeight="1" ht="11.25">
      <c r="A1307" s="1850" t="s">
        <v>2250</v>
      </c>
      <c r="B1307" s="1850" t="s">
        <v>16</v>
      </c>
      <c r="C1307" s="1850" t="s">
        <v>4477</v>
      </c>
      <c r="D1307" s="1850" t="s">
        <v>4478</v>
      </c>
      <c r="E1307" s="1850" t="s">
        <v>4479</v>
      </c>
      <c r="F1307" s="1850" t="s">
        <v>2384</v>
      </c>
      <c r="G1307" s="1850" t="s">
        <v>28</v>
      </c>
      <c r="H1307" s="1850" t="s">
        <v>28</v>
      </c>
      <c r="I1307" s="1850" t="s">
        <v>910</v>
      </c>
    </row>
    <row customHeight="1" ht="11.25">
      <c r="A1308" s="1850" t="s">
        <v>2250</v>
      </c>
      <c r="B1308" s="1850" t="s">
        <v>16</v>
      </c>
      <c r="C1308" s="1850" t="s">
        <v>4801</v>
      </c>
      <c r="D1308" s="1850" t="s">
        <v>4802</v>
      </c>
      <c r="E1308" s="1850" t="s">
        <v>4803</v>
      </c>
      <c r="F1308" s="1850" t="s">
        <v>2371</v>
      </c>
      <c r="G1308" s="1850" t="s">
        <v>28</v>
      </c>
      <c r="H1308" s="1850" t="s">
        <v>4804</v>
      </c>
      <c r="I1308" s="1850" t="s">
        <v>910</v>
      </c>
    </row>
    <row customHeight="1" ht="11.25">
      <c r="A1309" s="1850" t="s">
        <v>2250</v>
      </c>
      <c r="B1309" s="1850" t="s">
        <v>16</v>
      </c>
      <c r="C1309" s="1850" t="s">
        <v>4480</v>
      </c>
      <c r="D1309" s="1850" t="s">
        <v>4481</v>
      </c>
      <c r="E1309" s="1850" t="s">
        <v>4482</v>
      </c>
      <c r="F1309" s="1850" t="s">
        <v>2419</v>
      </c>
      <c r="G1309" s="1850" t="s">
        <v>28</v>
      </c>
      <c r="H1309" s="1850" t="s">
        <v>28</v>
      </c>
      <c r="I1309" s="1850" t="s">
        <v>910</v>
      </c>
    </row>
    <row customHeight="1" ht="11.25">
      <c r="A1310" s="1850" t="s">
        <v>2250</v>
      </c>
      <c r="B1310" s="1850" t="s">
        <v>16</v>
      </c>
      <c r="C1310" s="1850" t="s">
        <v>4483</v>
      </c>
      <c r="D1310" s="1850" t="s">
        <v>4484</v>
      </c>
      <c r="E1310" s="1850" t="s">
        <v>4485</v>
      </c>
      <c r="F1310" s="1850" t="s">
        <v>2598</v>
      </c>
      <c r="G1310" s="1850" t="s">
        <v>4486</v>
      </c>
      <c r="H1310" s="1850" t="s">
        <v>28</v>
      </c>
      <c r="I1310" s="1850" t="s">
        <v>910</v>
      </c>
    </row>
    <row customHeight="1" ht="11.25">
      <c r="A1311" s="1850" t="s">
        <v>2250</v>
      </c>
      <c r="B1311" s="1850" t="s">
        <v>16</v>
      </c>
      <c r="C1311" s="1850" t="s">
        <v>4805</v>
      </c>
      <c r="D1311" s="1850" t="s">
        <v>4806</v>
      </c>
      <c r="E1311" s="1850" t="s">
        <v>4807</v>
      </c>
      <c r="F1311" s="1850" t="s">
        <v>2371</v>
      </c>
      <c r="G1311" s="1850" t="s">
        <v>28</v>
      </c>
      <c r="H1311" s="1850" t="s">
        <v>28</v>
      </c>
      <c r="I1311" s="1850" t="s">
        <v>910</v>
      </c>
    </row>
    <row customHeight="1" ht="11.25">
      <c r="A1312" s="1850" t="s">
        <v>2250</v>
      </c>
      <c r="B1312" s="1850" t="s">
        <v>16</v>
      </c>
      <c r="C1312" s="1850" t="s">
        <v>4487</v>
      </c>
      <c r="D1312" s="1850" t="s">
        <v>4488</v>
      </c>
      <c r="E1312" s="1850" t="s">
        <v>4489</v>
      </c>
      <c r="F1312" s="1850" t="s">
        <v>2590</v>
      </c>
      <c r="G1312" s="1850" t="s">
        <v>28</v>
      </c>
      <c r="H1312" s="1850" t="s">
        <v>28</v>
      </c>
      <c r="I1312" s="1850" t="s">
        <v>910</v>
      </c>
    </row>
    <row customHeight="1" ht="11.25">
      <c r="A1313" s="1850" t="s">
        <v>2250</v>
      </c>
      <c r="B1313" s="1850" t="s">
        <v>16</v>
      </c>
      <c r="C1313" s="1850" t="s">
        <v>2886</v>
      </c>
      <c r="D1313" s="1850" t="s">
        <v>2887</v>
      </c>
      <c r="E1313" s="1850" t="s">
        <v>2888</v>
      </c>
      <c r="F1313" s="1850" t="s">
        <v>2307</v>
      </c>
      <c r="G1313" s="1850" t="s">
        <v>28</v>
      </c>
      <c r="H1313" s="1850" t="s">
        <v>28</v>
      </c>
      <c r="I1313" s="1850" t="s">
        <v>910</v>
      </c>
    </row>
    <row customHeight="1" ht="11.25">
      <c r="A1314" s="1850" t="s">
        <v>2250</v>
      </c>
      <c r="B1314" s="1850" t="s">
        <v>16</v>
      </c>
      <c r="C1314" s="1850" t="s">
        <v>4493</v>
      </c>
      <c r="D1314" s="1850" t="s">
        <v>4494</v>
      </c>
      <c r="E1314" s="1850" t="s">
        <v>4495</v>
      </c>
      <c r="F1314" s="1850" t="s">
        <v>2307</v>
      </c>
      <c r="G1314" s="1850" t="s">
        <v>28</v>
      </c>
      <c r="H1314" s="1850" t="s">
        <v>28</v>
      </c>
      <c r="I1314" s="1850" t="s">
        <v>910</v>
      </c>
    </row>
    <row customHeight="1" ht="11.25">
      <c r="A1315" s="1850" t="s">
        <v>2250</v>
      </c>
      <c r="B1315" s="1850" t="s">
        <v>16</v>
      </c>
      <c r="C1315" s="1850" t="s">
        <v>4496</v>
      </c>
      <c r="D1315" s="1850" t="s">
        <v>4497</v>
      </c>
      <c r="E1315" s="1850" t="s">
        <v>4498</v>
      </c>
      <c r="F1315" s="1850" t="s">
        <v>2712</v>
      </c>
      <c r="G1315" s="1850" t="s">
        <v>28</v>
      </c>
      <c r="H1315" s="1850" t="s">
        <v>28</v>
      </c>
      <c r="I1315" s="1850" t="s">
        <v>910</v>
      </c>
    </row>
    <row customHeight="1" ht="11.25">
      <c r="A1316" s="1850" t="s">
        <v>2250</v>
      </c>
      <c r="B1316" s="1850" t="s">
        <v>16</v>
      </c>
      <c r="C1316" s="1850" t="s">
        <v>4499</v>
      </c>
      <c r="D1316" s="1850" t="s">
        <v>4500</v>
      </c>
      <c r="E1316" s="1850" t="s">
        <v>4501</v>
      </c>
      <c r="F1316" s="1850" t="s">
        <v>2268</v>
      </c>
      <c r="G1316" s="1850" t="s">
        <v>28</v>
      </c>
      <c r="H1316" s="1850" t="s">
        <v>28</v>
      </c>
      <c r="I1316" s="1850" t="s">
        <v>910</v>
      </c>
    </row>
    <row customHeight="1" ht="11.25">
      <c r="A1317" s="1850" t="s">
        <v>2250</v>
      </c>
      <c r="B1317" s="1850" t="s">
        <v>16</v>
      </c>
      <c r="C1317" s="1850" t="s">
        <v>2907</v>
      </c>
      <c r="D1317" s="1850" t="s">
        <v>2908</v>
      </c>
      <c r="E1317" s="1850" t="s">
        <v>2909</v>
      </c>
      <c r="F1317" s="1850" t="s">
        <v>2307</v>
      </c>
      <c r="G1317" s="1850" t="s">
        <v>28</v>
      </c>
      <c r="H1317" s="1850" t="s">
        <v>28</v>
      </c>
      <c r="I1317" s="1850" t="s">
        <v>910</v>
      </c>
    </row>
    <row customHeight="1" ht="11.25">
      <c r="A1318" s="1850" t="s">
        <v>2250</v>
      </c>
      <c r="B1318" s="1850" t="s">
        <v>16</v>
      </c>
      <c r="C1318" s="1850" t="s">
        <v>2910</v>
      </c>
      <c r="D1318" s="1850" t="s">
        <v>2911</v>
      </c>
      <c r="E1318" s="1850" t="s">
        <v>2912</v>
      </c>
      <c r="F1318" s="1850" t="s">
        <v>2307</v>
      </c>
      <c r="G1318" s="1850" t="s">
        <v>28</v>
      </c>
      <c r="H1318" s="1850" t="s">
        <v>28</v>
      </c>
      <c r="I1318" s="1850" t="s">
        <v>910</v>
      </c>
    </row>
    <row customHeight="1" ht="11.25">
      <c r="A1319" s="1850" t="s">
        <v>2250</v>
      </c>
      <c r="B1319" s="1850" t="s">
        <v>16</v>
      </c>
      <c r="C1319" s="1850" t="s">
        <v>4502</v>
      </c>
      <c r="D1319" s="1850" t="s">
        <v>4503</v>
      </c>
      <c r="E1319" s="1850" t="s">
        <v>4504</v>
      </c>
      <c r="F1319" s="1850" t="s">
        <v>2307</v>
      </c>
      <c r="G1319" s="1850" t="s">
        <v>28</v>
      </c>
      <c r="H1319" s="1850" t="s">
        <v>28</v>
      </c>
      <c r="I1319" s="1850" t="s">
        <v>910</v>
      </c>
    </row>
    <row customHeight="1" ht="11.25">
      <c r="A1320" s="1850" t="s">
        <v>2250</v>
      </c>
      <c r="B1320" s="1850" t="s">
        <v>16</v>
      </c>
      <c r="C1320" s="1850" t="s">
        <v>4505</v>
      </c>
      <c r="D1320" s="1850" t="s">
        <v>4506</v>
      </c>
      <c r="E1320" s="1850" t="s">
        <v>4507</v>
      </c>
      <c r="F1320" s="1850" t="s">
        <v>2268</v>
      </c>
      <c r="G1320" s="1850" t="s">
        <v>28</v>
      </c>
      <c r="H1320" s="1850" t="s">
        <v>28</v>
      </c>
      <c r="I1320" s="1850" t="s">
        <v>910</v>
      </c>
    </row>
    <row customHeight="1" ht="11.25">
      <c r="A1321" s="1850" t="s">
        <v>2250</v>
      </c>
      <c r="B1321" s="1850" t="s">
        <v>16</v>
      </c>
      <c r="C1321" s="1850" t="s">
        <v>4508</v>
      </c>
      <c r="D1321" s="1850" t="s">
        <v>4509</v>
      </c>
      <c r="E1321" s="1850" t="s">
        <v>4510</v>
      </c>
      <c r="F1321" s="1850" t="s">
        <v>2268</v>
      </c>
      <c r="G1321" s="1850" t="s">
        <v>28</v>
      </c>
      <c r="H1321" s="1850" t="s">
        <v>28</v>
      </c>
      <c r="I1321" s="1850" t="s">
        <v>910</v>
      </c>
    </row>
    <row customHeight="1" ht="11.25">
      <c r="A1322" s="1850" t="s">
        <v>2250</v>
      </c>
      <c r="B1322" s="1850" t="s">
        <v>16</v>
      </c>
      <c r="C1322" s="1850" t="s">
        <v>2916</v>
      </c>
      <c r="D1322" s="1850" t="s">
        <v>2917</v>
      </c>
      <c r="E1322" s="1850" t="s">
        <v>2918</v>
      </c>
      <c r="F1322" s="1850" t="s">
        <v>2268</v>
      </c>
      <c r="G1322" s="1850" t="s">
        <v>28</v>
      </c>
      <c r="H1322" s="1850" t="s">
        <v>28</v>
      </c>
      <c r="I1322" s="1850" t="s">
        <v>910</v>
      </c>
    </row>
    <row customHeight="1" ht="11.25">
      <c r="A1323" s="1850" t="s">
        <v>2250</v>
      </c>
      <c r="B1323" s="1850" t="s">
        <v>16</v>
      </c>
      <c r="C1323" s="1850" t="s">
        <v>2937</v>
      </c>
      <c r="D1323" s="1850" t="s">
        <v>2938</v>
      </c>
      <c r="E1323" s="1850" t="s">
        <v>2939</v>
      </c>
      <c r="F1323" s="1850" t="s">
        <v>2384</v>
      </c>
      <c r="G1323" s="1850" t="s">
        <v>28</v>
      </c>
      <c r="H1323" s="1850" t="s">
        <v>2940</v>
      </c>
      <c r="I1323" s="1850" t="s">
        <v>910</v>
      </c>
    </row>
    <row customHeight="1" ht="11.25">
      <c r="A1324" s="1850" t="s">
        <v>2250</v>
      </c>
      <c r="B1324" s="1850" t="s">
        <v>16</v>
      </c>
      <c r="C1324" s="1850" t="s">
        <v>2941</v>
      </c>
      <c r="D1324" s="1850" t="s">
        <v>2942</v>
      </c>
      <c r="E1324" s="1850" t="s">
        <v>2943</v>
      </c>
      <c r="F1324" s="1850" t="s">
        <v>2598</v>
      </c>
      <c r="G1324" s="1850" t="s">
        <v>28</v>
      </c>
      <c r="H1324" s="1850" t="s">
        <v>28</v>
      </c>
      <c r="I1324" s="1850" t="s">
        <v>910</v>
      </c>
    </row>
    <row customHeight="1" ht="11.25">
      <c r="A1325" s="1850" t="s">
        <v>2250</v>
      </c>
      <c r="B1325" s="1850" t="s">
        <v>16</v>
      </c>
      <c r="C1325" s="1850" t="s">
        <v>2944</v>
      </c>
      <c r="D1325" s="1850" t="s">
        <v>2945</v>
      </c>
      <c r="E1325" s="1850" t="s">
        <v>2946</v>
      </c>
      <c r="F1325" s="1850" t="s">
        <v>2419</v>
      </c>
      <c r="G1325" s="1850" t="s">
        <v>2947</v>
      </c>
      <c r="H1325" s="1850" t="s">
        <v>28</v>
      </c>
      <c r="I1325" s="1850" t="s">
        <v>910</v>
      </c>
    </row>
    <row customHeight="1" ht="11.25">
      <c r="A1326" s="1850" t="s">
        <v>2250</v>
      </c>
      <c r="B1326" s="1850" t="s">
        <v>16</v>
      </c>
      <c r="C1326" s="1850" t="s">
        <v>4511</v>
      </c>
      <c r="D1326" s="1850" t="s">
        <v>4512</v>
      </c>
      <c r="E1326" s="1850" t="s">
        <v>4513</v>
      </c>
      <c r="F1326" s="1850" t="s">
        <v>2598</v>
      </c>
      <c r="G1326" s="1850" t="s">
        <v>28</v>
      </c>
      <c r="H1326" s="1850" t="s">
        <v>28</v>
      </c>
      <c r="I1326" s="1850" t="s">
        <v>910</v>
      </c>
    </row>
    <row customHeight="1" ht="11.25">
      <c r="A1327" s="1850" t="s">
        <v>2250</v>
      </c>
      <c r="B1327" s="1850" t="s">
        <v>16</v>
      </c>
      <c r="C1327" s="1850" t="s">
        <v>4514</v>
      </c>
      <c r="D1327" s="1850" t="s">
        <v>4515</v>
      </c>
      <c r="E1327" s="1850" t="s">
        <v>4516</v>
      </c>
      <c r="F1327" s="1850" t="s">
        <v>2349</v>
      </c>
      <c r="G1327" s="1850" t="s">
        <v>28</v>
      </c>
      <c r="H1327" s="1850" t="s">
        <v>28</v>
      </c>
      <c r="I1327" s="1850" t="s">
        <v>910</v>
      </c>
    </row>
    <row customHeight="1" ht="11.25">
      <c r="A1328" s="1850" t="s">
        <v>2250</v>
      </c>
      <c r="B1328" s="1850" t="s">
        <v>16</v>
      </c>
      <c r="C1328" s="1850" t="s">
        <v>2951</v>
      </c>
      <c r="D1328" s="1850" t="s">
        <v>2952</v>
      </c>
      <c r="E1328" s="1850" t="s">
        <v>2953</v>
      </c>
      <c r="F1328" s="1850" t="s">
        <v>2590</v>
      </c>
      <c r="G1328" s="1850" t="s">
        <v>28</v>
      </c>
      <c r="H1328" s="1850" t="s">
        <v>28</v>
      </c>
      <c r="I1328" s="1850" t="s">
        <v>910</v>
      </c>
    </row>
    <row customHeight="1" ht="11.25">
      <c r="A1329" s="1850" t="s">
        <v>2250</v>
      </c>
      <c r="B1329" s="1850" t="s">
        <v>16</v>
      </c>
      <c r="C1329" s="1850" t="s">
        <v>2954</v>
      </c>
      <c r="D1329" s="1850" t="s">
        <v>2955</v>
      </c>
      <c r="E1329" s="1850" t="s">
        <v>2956</v>
      </c>
      <c r="F1329" s="1850" t="s">
        <v>2349</v>
      </c>
      <c r="G1329" s="1850" t="s">
        <v>28</v>
      </c>
      <c r="H1329" s="1850" t="s">
        <v>28</v>
      </c>
      <c r="I1329" s="1850" t="s">
        <v>910</v>
      </c>
    </row>
    <row customHeight="1" ht="11.25">
      <c r="A1330" s="1850" t="s">
        <v>2250</v>
      </c>
      <c r="B1330" s="1850" t="s">
        <v>16</v>
      </c>
      <c r="C1330" s="1850" t="s">
        <v>4517</v>
      </c>
      <c r="D1330" s="1850" t="s">
        <v>4518</v>
      </c>
      <c r="E1330" s="1850" t="s">
        <v>4519</v>
      </c>
      <c r="F1330" s="1850" t="s">
        <v>2376</v>
      </c>
      <c r="G1330" s="1850" t="s">
        <v>28</v>
      </c>
      <c r="H1330" s="1850" t="s">
        <v>28</v>
      </c>
      <c r="I1330" s="1850" t="s">
        <v>910</v>
      </c>
    </row>
    <row customHeight="1" ht="11.25">
      <c r="A1331" s="1850" t="s">
        <v>2250</v>
      </c>
      <c r="B1331" s="1850" t="s">
        <v>16</v>
      </c>
      <c r="C1331" s="1850" t="s">
        <v>2957</v>
      </c>
      <c r="D1331" s="1850" t="s">
        <v>2958</v>
      </c>
      <c r="E1331" s="1850" t="s">
        <v>2959</v>
      </c>
      <c r="F1331" s="1850" t="s">
        <v>2307</v>
      </c>
      <c r="G1331" s="1850" t="s">
        <v>28</v>
      </c>
      <c r="H1331" s="1850" t="s">
        <v>28</v>
      </c>
      <c r="I1331" s="1850" t="s">
        <v>910</v>
      </c>
    </row>
    <row customHeight="1" ht="11.25">
      <c r="A1332" s="1850" t="s">
        <v>2250</v>
      </c>
      <c r="B1332" s="1850" t="s">
        <v>16</v>
      </c>
      <c r="C1332" s="1850" t="s">
        <v>4520</v>
      </c>
      <c r="D1332" s="1850" t="s">
        <v>4521</v>
      </c>
      <c r="E1332" s="1850" t="s">
        <v>4522</v>
      </c>
      <c r="F1332" s="1850" t="s">
        <v>3220</v>
      </c>
      <c r="G1332" s="1850" t="s">
        <v>28</v>
      </c>
      <c r="H1332" s="1850" t="s">
        <v>28</v>
      </c>
      <c r="I1332" s="1850" t="s">
        <v>910</v>
      </c>
    </row>
    <row customHeight="1" ht="11.25">
      <c r="A1333" s="1850" t="s">
        <v>2250</v>
      </c>
      <c r="B1333" s="1850" t="s">
        <v>16</v>
      </c>
      <c r="C1333" s="1850" t="s">
        <v>4526</v>
      </c>
      <c r="D1333" s="1850" t="s">
        <v>4527</v>
      </c>
      <c r="E1333" s="1850" t="s">
        <v>4528</v>
      </c>
      <c r="F1333" s="1850" t="s">
        <v>2281</v>
      </c>
      <c r="G1333" s="1850" t="s">
        <v>28</v>
      </c>
      <c r="H1333" s="1850" t="s">
        <v>28</v>
      </c>
      <c r="I1333" s="1850" t="s">
        <v>910</v>
      </c>
    </row>
    <row customHeight="1" ht="11.25">
      <c r="A1334" s="1850" t="s">
        <v>2250</v>
      </c>
      <c r="B1334" s="1850" t="s">
        <v>16</v>
      </c>
      <c r="C1334" s="1850" t="s">
        <v>4529</v>
      </c>
      <c r="D1334" s="1850" t="s">
        <v>4530</v>
      </c>
      <c r="E1334" s="1850" t="s">
        <v>4531</v>
      </c>
      <c r="F1334" s="1850" t="s">
        <v>2384</v>
      </c>
      <c r="G1334" s="1850" t="s">
        <v>28</v>
      </c>
      <c r="H1334" s="1850" t="s">
        <v>28</v>
      </c>
      <c r="I1334" s="1850" t="s">
        <v>910</v>
      </c>
    </row>
    <row customHeight="1" ht="11.25">
      <c r="A1335" s="1850" t="s">
        <v>2250</v>
      </c>
      <c r="B1335" s="1850" t="s">
        <v>16</v>
      </c>
      <c r="C1335" s="1850" t="s">
        <v>4808</v>
      </c>
      <c r="D1335" s="1850" t="s">
        <v>4809</v>
      </c>
      <c r="E1335" s="1850" t="s">
        <v>4810</v>
      </c>
      <c r="F1335" s="1850" t="s">
        <v>3220</v>
      </c>
      <c r="G1335" s="1850" t="s">
        <v>28</v>
      </c>
      <c r="H1335" s="1850" t="s">
        <v>28</v>
      </c>
      <c r="I1335" s="1850" t="s">
        <v>910</v>
      </c>
    </row>
    <row customHeight="1" ht="11.25">
      <c r="A1336" s="1850" t="s">
        <v>2250</v>
      </c>
      <c r="B1336" s="1850" t="s">
        <v>16</v>
      </c>
      <c r="C1336" s="1850" t="s">
        <v>4532</v>
      </c>
      <c r="D1336" s="1850" t="s">
        <v>4533</v>
      </c>
      <c r="E1336" s="1850" t="s">
        <v>4534</v>
      </c>
      <c r="F1336" s="1850" t="s">
        <v>2712</v>
      </c>
      <c r="G1336" s="1850" t="s">
        <v>28</v>
      </c>
      <c r="H1336" s="1850" t="s">
        <v>28</v>
      </c>
      <c r="I1336" s="1850" t="s">
        <v>910</v>
      </c>
    </row>
    <row customHeight="1" ht="11.25">
      <c r="A1337" s="1850" t="s">
        <v>2250</v>
      </c>
      <c r="B1337" s="1850" t="s">
        <v>16</v>
      </c>
      <c r="C1337" s="1850" t="s">
        <v>4811</v>
      </c>
      <c r="D1337" s="1850" t="s">
        <v>4812</v>
      </c>
      <c r="E1337" s="1850" t="s">
        <v>4813</v>
      </c>
      <c r="F1337" s="1850" t="s">
        <v>2371</v>
      </c>
      <c r="G1337" s="1850" t="s">
        <v>4814</v>
      </c>
      <c r="H1337" s="1850" t="s">
        <v>28</v>
      </c>
      <c r="I1337" s="1850" t="s">
        <v>910</v>
      </c>
    </row>
    <row customHeight="1" ht="11.25">
      <c r="A1338" s="1850" t="s">
        <v>2250</v>
      </c>
      <c r="B1338" s="1850" t="s">
        <v>16</v>
      </c>
      <c r="C1338" s="1850" t="s">
        <v>2969</v>
      </c>
      <c r="D1338" s="1850" t="s">
        <v>2970</v>
      </c>
      <c r="E1338" s="1850" t="s">
        <v>2971</v>
      </c>
      <c r="F1338" s="1850" t="s">
        <v>2281</v>
      </c>
      <c r="G1338" s="1850" t="s">
        <v>28</v>
      </c>
      <c r="H1338" s="1850" t="s">
        <v>28</v>
      </c>
      <c r="I1338" s="1850" t="s">
        <v>910</v>
      </c>
    </row>
    <row customHeight="1" ht="11.25">
      <c r="A1339" s="1850" t="s">
        <v>2250</v>
      </c>
      <c r="B1339" s="1850" t="s">
        <v>16</v>
      </c>
      <c r="C1339" s="1850" t="s">
        <v>4815</v>
      </c>
      <c r="D1339" s="1850" t="s">
        <v>4816</v>
      </c>
      <c r="E1339" s="1850" t="s">
        <v>4817</v>
      </c>
      <c r="F1339" s="1850" t="s">
        <v>2598</v>
      </c>
      <c r="G1339" s="1850" t="s">
        <v>28</v>
      </c>
      <c r="H1339" s="1850" t="s">
        <v>4818</v>
      </c>
      <c r="I1339" s="1850" t="s">
        <v>910</v>
      </c>
    </row>
    <row customHeight="1" ht="11.25">
      <c r="A1340" s="1850" t="s">
        <v>2250</v>
      </c>
      <c r="B1340" s="1850" t="s">
        <v>16</v>
      </c>
      <c r="C1340" s="1850" t="s">
        <v>4535</v>
      </c>
      <c r="D1340" s="1850" t="s">
        <v>4536</v>
      </c>
      <c r="E1340" s="1850" t="s">
        <v>4537</v>
      </c>
      <c r="F1340" s="1850" t="s">
        <v>2272</v>
      </c>
      <c r="G1340" s="1850" t="s">
        <v>28</v>
      </c>
      <c r="H1340" s="1850" t="s">
        <v>28</v>
      </c>
      <c r="I1340" s="1850" t="s">
        <v>910</v>
      </c>
    </row>
    <row customHeight="1" ht="11.25">
      <c r="A1341" s="1850" t="s">
        <v>2250</v>
      </c>
      <c r="B1341" s="1850" t="s">
        <v>16</v>
      </c>
      <c r="C1341" s="1850" t="s">
        <v>3000</v>
      </c>
      <c r="D1341" s="1850" t="s">
        <v>3001</v>
      </c>
      <c r="E1341" s="1850" t="s">
        <v>3002</v>
      </c>
      <c r="F1341" s="1850" t="s">
        <v>2712</v>
      </c>
      <c r="G1341" s="1850" t="s">
        <v>3003</v>
      </c>
      <c r="H1341" s="1850" t="s">
        <v>28</v>
      </c>
      <c r="I1341" s="1850" t="s">
        <v>910</v>
      </c>
    </row>
    <row customHeight="1" ht="11.25">
      <c r="A1342" s="1850" t="s">
        <v>2250</v>
      </c>
      <c r="B1342" s="1850" t="s">
        <v>16</v>
      </c>
      <c r="C1342" s="1850" t="s">
        <v>4541</v>
      </c>
      <c r="D1342" s="1850" t="s">
        <v>4542</v>
      </c>
      <c r="E1342" s="1850" t="s">
        <v>4543</v>
      </c>
      <c r="F1342" s="1850" t="s">
        <v>2419</v>
      </c>
      <c r="G1342" s="1850" t="s">
        <v>28</v>
      </c>
      <c r="H1342" s="1850" t="s">
        <v>28</v>
      </c>
      <c r="I1342" s="1850" t="s">
        <v>910</v>
      </c>
    </row>
    <row customHeight="1" ht="11.25">
      <c r="A1343" s="1850" t="s">
        <v>2250</v>
      </c>
      <c r="B1343" s="1850" t="s">
        <v>16</v>
      </c>
      <c r="C1343" s="1850" t="s">
        <v>3023</v>
      </c>
      <c r="D1343" s="1850" t="s">
        <v>3024</v>
      </c>
      <c r="E1343" s="1850" t="s">
        <v>3025</v>
      </c>
      <c r="F1343" s="1850" t="s">
        <v>2371</v>
      </c>
      <c r="G1343" s="1850" t="s">
        <v>28</v>
      </c>
      <c r="H1343" s="1850" t="s">
        <v>28</v>
      </c>
      <c r="I1343" s="1850" t="s">
        <v>910</v>
      </c>
    </row>
    <row customHeight="1" ht="11.25">
      <c r="A1344" s="1850" t="s">
        <v>2250</v>
      </c>
      <c r="B1344" s="1850" t="s">
        <v>16</v>
      </c>
      <c r="C1344" s="1850" t="s">
        <v>4544</v>
      </c>
      <c r="D1344" s="1850" t="s">
        <v>4545</v>
      </c>
      <c r="E1344" s="1850" t="s">
        <v>4546</v>
      </c>
      <c r="F1344" s="1850" t="s">
        <v>2712</v>
      </c>
      <c r="G1344" s="1850" t="s">
        <v>28</v>
      </c>
      <c r="H1344" s="1850" t="s">
        <v>28</v>
      </c>
      <c r="I1344" s="1850" t="s">
        <v>910</v>
      </c>
    </row>
    <row customHeight="1" ht="11.25">
      <c r="A1345" s="1850" t="s">
        <v>2250</v>
      </c>
      <c r="B1345" s="1850" t="s">
        <v>16</v>
      </c>
      <c r="C1345" s="1850" t="s">
        <v>4547</v>
      </c>
      <c r="D1345" s="1850" t="s">
        <v>4548</v>
      </c>
      <c r="E1345" s="1850" t="s">
        <v>4549</v>
      </c>
      <c r="F1345" s="1850" t="s">
        <v>2598</v>
      </c>
      <c r="G1345" s="1850" t="s">
        <v>28</v>
      </c>
      <c r="H1345" s="1850" t="s">
        <v>4550</v>
      </c>
      <c r="I1345" s="1850" t="s">
        <v>910</v>
      </c>
    </row>
    <row customHeight="1" ht="11.25">
      <c r="A1346" s="1850" t="s">
        <v>2250</v>
      </c>
      <c r="B1346" s="1850" t="s">
        <v>16</v>
      </c>
      <c r="C1346" s="1850" t="s">
        <v>4551</v>
      </c>
      <c r="D1346" s="1850" t="s">
        <v>4552</v>
      </c>
      <c r="E1346" s="1850" t="s">
        <v>4553</v>
      </c>
      <c r="F1346" s="1850" t="s">
        <v>2376</v>
      </c>
      <c r="G1346" s="1850" t="s">
        <v>4554</v>
      </c>
      <c r="H1346" s="1850" t="s">
        <v>28</v>
      </c>
      <c r="I1346" s="1850" t="s">
        <v>910</v>
      </c>
    </row>
    <row customHeight="1" ht="11.25">
      <c r="A1347" s="1850" t="s">
        <v>2250</v>
      </c>
      <c r="B1347" s="1850" t="s">
        <v>16</v>
      </c>
      <c r="C1347" s="1850" t="s">
        <v>4555</v>
      </c>
      <c r="D1347" s="1850" t="s">
        <v>4556</v>
      </c>
      <c r="E1347" s="1850" t="s">
        <v>4557</v>
      </c>
      <c r="F1347" s="1850" t="s">
        <v>3220</v>
      </c>
      <c r="G1347" s="1850" t="s">
        <v>28</v>
      </c>
      <c r="H1347" s="1850" t="s">
        <v>4558</v>
      </c>
      <c r="I1347" s="1850" t="s">
        <v>910</v>
      </c>
    </row>
    <row customHeight="1" ht="11.25">
      <c r="A1348" s="1850" t="s">
        <v>2250</v>
      </c>
      <c r="B1348" s="1850" t="s">
        <v>16</v>
      </c>
      <c r="C1348" s="1850" t="s">
        <v>4559</v>
      </c>
      <c r="D1348" s="1850" t="s">
        <v>4560</v>
      </c>
      <c r="E1348" s="1850" t="s">
        <v>4561</v>
      </c>
      <c r="F1348" s="1850" t="s">
        <v>2349</v>
      </c>
      <c r="G1348" s="1850" t="s">
        <v>4562</v>
      </c>
      <c r="H1348" s="1850" t="s">
        <v>28</v>
      </c>
      <c r="I1348" s="1850" t="s">
        <v>910</v>
      </c>
    </row>
    <row customHeight="1" ht="11.25">
      <c r="A1349" s="1850" t="s">
        <v>2250</v>
      </c>
      <c r="B1349" s="1850" t="s">
        <v>16</v>
      </c>
      <c r="C1349" s="1850" t="s">
        <v>3037</v>
      </c>
      <c r="D1349" s="1850" t="s">
        <v>3038</v>
      </c>
      <c r="E1349" s="1850" t="s">
        <v>3039</v>
      </c>
      <c r="F1349" s="1850" t="s">
        <v>2268</v>
      </c>
      <c r="G1349" s="1850" t="s">
        <v>3040</v>
      </c>
      <c r="H1349" s="1850" t="s">
        <v>28</v>
      </c>
      <c r="I1349" s="1850" t="s">
        <v>910</v>
      </c>
    </row>
    <row customHeight="1" ht="11.25">
      <c r="A1350" s="1850" t="s">
        <v>2250</v>
      </c>
      <c r="B1350" s="1850" t="s">
        <v>16</v>
      </c>
      <c r="C1350" s="1850" t="s">
        <v>4563</v>
      </c>
      <c r="D1350" s="1850" t="s">
        <v>4564</v>
      </c>
      <c r="E1350" s="1850" t="s">
        <v>4565</v>
      </c>
      <c r="F1350" s="1850" t="s">
        <v>2598</v>
      </c>
      <c r="G1350" s="1850" t="s">
        <v>4566</v>
      </c>
      <c r="H1350" s="1850" t="s">
        <v>28</v>
      </c>
      <c r="I1350" s="1850" t="s">
        <v>910</v>
      </c>
    </row>
    <row customHeight="1" ht="11.25">
      <c r="A1351" s="1850" t="s">
        <v>2250</v>
      </c>
      <c r="B1351" s="1850" t="s">
        <v>16</v>
      </c>
      <c r="C1351" s="1850" t="s">
        <v>4567</v>
      </c>
      <c r="D1351" s="1850" t="s">
        <v>4568</v>
      </c>
      <c r="E1351" s="1850" t="s">
        <v>4569</v>
      </c>
      <c r="F1351" s="1850" t="s">
        <v>2376</v>
      </c>
      <c r="G1351" s="1850" t="s">
        <v>4570</v>
      </c>
      <c r="H1351" s="1850" t="s">
        <v>28</v>
      </c>
      <c r="I1351" s="1850" t="s">
        <v>910</v>
      </c>
    </row>
    <row customHeight="1" ht="11.25">
      <c r="A1352" s="1850" t="s">
        <v>2250</v>
      </c>
      <c r="B1352" s="1850" t="s">
        <v>16</v>
      </c>
      <c r="C1352" s="1850" t="s">
        <v>3044</v>
      </c>
      <c r="D1352" s="1850" t="s">
        <v>3045</v>
      </c>
      <c r="E1352" s="1850" t="s">
        <v>3046</v>
      </c>
      <c r="F1352" s="1850" t="s">
        <v>2307</v>
      </c>
      <c r="G1352" s="1850" t="s">
        <v>3047</v>
      </c>
      <c r="H1352" s="1850" t="s">
        <v>28</v>
      </c>
      <c r="I1352" s="1850" t="s">
        <v>910</v>
      </c>
    </row>
    <row customHeight="1" ht="11.25">
      <c r="A1353" s="1850" t="s">
        <v>2250</v>
      </c>
      <c r="B1353" s="1850" t="s">
        <v>16</v>
      </c>
      <c r="C1353" s="1850" t="s">
        <v>3048</v>
      </c>
      <c r="D1353" s="1850" t="s">
        <v>3049</v>
      </c>
      <c r="E1353" s="1850" t="s">
        <v>3050</v>
      </c>
      <c r="F1353" s="1850" t="s">
        <v>2371</v>
      </c>
      <c r="G1353" s="1850" t="s">
        <v>3051</v>
      </c>
      <c r="H1353" s="1850" t="s">
        <v>28</v>
      </c>
      <c r="I1353" s="1850" t="s">
        <v>910</v>
      </c>
    </row>
    <row customHeight="1" ht="11.25">
      <c r="A1354" s="1850" t="s">
        <v>2250</v>
      </c>
      <c r="B1354" s="1850" t="s">
        <v>16</v>
      </c>
      <c r="C1354" s="1850" t="s">
        <v>3056</v>
      </c>
      <c r="D1354" s="1850" t="s">
        <v>3057</v>
      </c>
      <c r="E1354" s="1850" t="s">
        <v>3058</v>
      </c>
      <c r="F1354" s="1850" t="s">
        <v>2353</v>
      </c>
      <c r="G1354" s="1850" t="s">
        <v>3059</v>
      </c>
      <c r="H1354" s="1850" t="s">
        <v>28</v>
      </c>
      <c r="I1354" s="1850" t="s">
        <v>910</v>
      </c>
    </row>
    <row customHeight="1" ht="11.25">
      <c r="A1355" s="1850" t="s">
        <v>2250</v>
      </c>
      <c r="B1355" s="1850" t="s">
        <v>16</v>
      </c>
      <c r="C1355" s="1850" t="s">
        <v>4571</v>
      </c>
      <c r="D1355" s="1850" t="s">
        <v>4572</v>
      </c>
      <c r="E1355" s="1850" t="s">
        <v>4573</v>
      </c>
      <c r="F1355" s="1850" t="s">
        <v>2982</v>
      </c>
      <c r="G1355" s="1850" t="s">
        <v>28</v>
      </c>
      <c r="H1355" s="1850" t="s">
        <v>4574</v>
      </c>
      <c r="I1355" s="1850" t="s">
        <v>910</v>
      </c>
    </row>
    <row customHeight="1" ht="11.25">
      <c r="A1356" s="1850" t="s">
        <v>2250</v>
      </c>
      <c r="B1356" s="1850" t="s">
        <v>16</v>
      </c>
      <c r="C1356" s="1850" t="s">
        <v>3064</v>
      </c>
      <c r="D1356" s="1850" t="s">
        <v>3065</v>
      </c>
      <c r="E1356" s="1850" t="s">
        <v>3066</v>
      </c>
      <c r="F1356" s="1850" t="s">
        <v>2281</v>
      </c>
      <c r="G1356" s="1850" t="s">
        <v>28</v>
      </c>
      <c r="H1356" s="1850" t="s">
        <v>28</v>
      </c>
      <c r="I1356" s="1850" t="s">
        <v>910</v>
      </c>
    </row>
    <row customHeight="1" ht="11.25">
      <c r="A1357" s="1850" t="s">
        <v>2250</v>
      </c>
      <c r="B1357" s="1850" t="s">
        <v>16</v>
      </c>
      <c r="C1357" s="1850" t="s">
        <v>3067</v>
      </c>
      <c r="D1357" s="1850" t="s">
        <v>3068</v>
      </c>
      <c r="E1357" s="1850" t="s">
        <v>3069</v>
      </c>
      <c r="F1357" s="1850" t="s">
        <v>2376</v>
      </c>
      <c r="G1357" s="1850" t="s">
        <v>28</v>
      </c>
      <c r="H1357" s="1850" t="s">
        <v>28</v>
      </c>
      <c r="I1357" s="1850" t="s">
        <v>910</v>
      </c>
    </row>
    <row customHeight="1" ht="11.25">
      <c r="A1358" s="1850" t="s">
        <v>2250</v>
      </c>
      <c r="B1358" s="1850" t="s">
        <v>16</v>
      </c>
      <c r="C1358" s="1850" t="s">
        <v>3070</v>
      </c>
      <c r="D1358" s="1850" t="s">
        <v>3071</v>
      </c>
      <c r="E1358" s="1850" t="s">
        <v>3072</v>
      </c>
      <c r="F1358" s="1850" t="s">
        <v>2376</v>
      </c>
      <c r="G1358" s="1850" t="s">
        <v>3073</v>
      </c>
      <c r="H1358" s="1850" t="s">
        <v>28</v>
      </c>
      <c r="I1358" s="1850" t="s">
        <v>910</v>
      </c>
    </row>
    <row customHeight="1" ht="11.25">
      <c r="A1359" s="1850" t="s">
        <v>2250</v>
      </c>
      <c r="B1359" s="1850" t="s">
        <v>16</v>
      </c>
      <c r="C1359" s="1850" t="s">
        <v>3074</v>
      </c>
      <c r="D1359" s="1850" t="s">
        <v>3075</v>
      </c>
      <c r="E1359" s="1850" t="s">
        <v>3076</v>
      </c>
      <c r="F1359" s="1850" t="s">
        <v>2750</v>
      </c>
      <c r="G1359" s="1850" t="s">
        <v>3077</v>
      </c>
      <c r="H1359" s="1850" t="s">
        <v>28</v>
      </c>
      <c r="I1359" s="1850" t="s">
        <v>910</v>
      </c>
    </row>
    <row customHeight="1" ht="11.25">
      <c r="A1360" s="1850" t="s">
        <v>2250</v>
      </c>
      <c r="B1360" s="1850" t="s">
        <v>16</v>
      </c>
      <c r="C1360" s="1850" t="s">
        <v>3078</v>
      </c>
      <c r="D1360" s="1850" t="s">
        <v>3079</v>
      </c>
      <c r="E1360" s="1850" t="s">
        <v>3080</v>
      </c>
      <c r="F1360" s="1850" t="s">
        <v>2712</v>
      </c>
      <c r="G1360" s="1850" t="s">
        <v>28</v>
      </c>
      <c r="H1360" s="1850" t="s">
        <v>28</v>
      </c>
      <c r="I1360" s="1850" t="s">
        <v>910</v>
      </c>
    </row>
    <row customHeight="1" ht="11.25">
      <c r="A1361" s="1850" t="s">
        <v>2250</v>
      </c>
      <c r="B1361" s="1850" t="s">
        <v>16</v>
      </c>
      <c r="C1361" s="1850" t="s">
        <v>3081</v>
      </c>
      <c r="D1361" s="1850" t="s">
        <v>3082</v>
      </c>
      <c r="E1361" s="1850" t="s">
        <v>3083</v>
      </c>
      <c r="F1361" s="1850" t="s">
        <v>2376</v>
      </c>
      <c r="G1361" s="1850" t="s">
        <v>28</v>
      </c>
      <c r="H1361" s="1850" t="s">
        <v>28</v>
      </c>
      <c r="I1361" s="1850" t="s">
        <v>910</v>
      </c>
    </row>
    <row customHeight="1" ht="11.25">
      <c r="A1362" s="1850" t="s">
        <v>2250</v>
      </c>
      <c r="B1362" s="1850" t="s">
        <v>16</v>
      </c>
      <c r="C1362" s="1850" t="s">
        <v>3092</v>
      </c>
      <c r="D1362" s="1850" t="s">
        <v>3093</v>
      </c>
      <c r="E1362" s="1850" t="s">
        <v>3094</v>
      </c>
      <c r="F1362" s="1850" t="s">
        <v>2598</v>
      </c>
      <c r="G1362" s="1850" t="s">
        <v>3095</v>
      </c>
      <c r="H1362" s="1850" t="s">
        <v>28</v>
      </c>
      <c r="I1362" s="1850" t="s">
        <v>910</v>
      </c>
    </row>
    <row customHeight="1" ht="11.25">
      <c r="A1363" s="1850" t="s">
        <v>2250</v>
      </c>
      <c r="B1363" s="1850" t="s">
        <v>16</v>
      </c>
      <c r="C1363" s="1850" t="s">
        <v>3096</v>
      </c>
      <c r="D1363" s="1850" t="s">
        <v>3097</v>
      </c>
      <c r="E1363" s="1850" t="s">
        <v>3098</v>
      </c>
      <c r="F1363" s="1850" t="s">
        <v>2590</v>
      </c>
      <c r="G1363" s="1850" t="s">
        <v>28</v>
      </c>
      <c r="H1363" s="1850" t="s">
        <v>3099</v>
      </c>
      <c r="I1363" s="1850" t="s">
        <v>910</v>
      </c>
    </row>
    <row customHeight="1" ht="11.25">
      <c r="A1364" s="1850" t="s">
        <v>2250</v>
      </c>
      <c r="B1364" s="1850" t="s">
        <v>16</v>
      </c>
      <c r="C1364" s="1850" t="s">
        <v>3100</v>
      </c>
      <c r="D1364" s="1850" t="s">
        <v>3101</v>
      </c>
      <c r="E1364" s="1850" t="s">
        <v>3102</v>
      </c>
      <c r="F1364" s="1850" t="s">
        <v>2712</v>
      </c>
      <c r="G1364" s="1850" t="s">
        <v>3103</v>
      </c>
      <c r="H1364" s="1850" t="s">
        <v>28</v>
      </c>
      <c r="I1364" s="1850" t="s">
        <v>910</v>
      </c>
    </row>
    <row customHeight="1" ht="11.25">
      <c r="A1365" s="1850" t="s">
        <v>2250</v>
      </c>
      <c r="B1365" s="1850" t="s">
        <v>16</v>
      </c>
      <c r="C1365" s="1850" t="s">
        <v>3104</v>
      </c>
      <c r="D1365" s="1850" t="s">
        <v>3105</v>
      </c>
      <c r="E1365" s="1850" t="s">
        <v>3106</v>
      </c>
      <c r="F1365" s="1850" t="s">
        <v>2268</v>
      </c>
      <c r="G1365" s="1850" t="s">
        <v>3107</v>
      </c>
      <c r="H1365" s="1850" t="s">
        <v>28</v>
      </c>
      <c r="I1365" s="1850" t="s">
        <v>910</v>
      </c>
    </row>
    <row customHeight="1" ht="11.25">
      <c r="A1366" s="1850" t="s">
        <v>2250</v>
      </c>
      <c r="B1366" s="1850" t="s">
        <v>16</v>
      </c>
      <c r="C1366" s="1850" t="s">
        <v>4575</v>
      </c>
      <c r="D1366" s="1850" t="s">
        <v>4576</v>
      </c>
      <c r="E1366" s="1850" t="s">
        <v>4577</v>
      </c>
      <c r="F1366" s="1850" t="s">
        <v>2384</v>
      </c>
      <c r="G1366" s="1850" t="s">
        <v>4578</v>
      </c>
      <c r="H1366" s="1850" t="s">
        <v>4579</v>
      </c>
      <c r="I1366" s="1850" t="s">
        <v>910</v>
      </c>
    </row>
    <row customHeight="1" ht="11.25">
      <c r="A1367" s="1850" t="s">
        <v>2250</v>
      </c>
      <c r="B1367" s="1850" t="s">
        <v>16</v>
      </c>
      <c r="C1367" s="1850" t="s">
        <v>4580</v>
      </c>
      <c r="D1367" s="1850" t="s">
        <v>4581</v>
      </c>
      <c r="E1367" s="1850" t="s">
        <v>4582</v>
      </c>
      <c r="F1367" s="1850" t="s">
        <v>2419</v>
      </c>
      <c r="G1367" s="1850" t="s">
        <v>28</v>
      </c>
      <c r="H1367" s="1850" t="s">
        <v>28</v>
      </c>
      <c r="I1367" s="1850" t="s">
        <v>910</v>
      </c>
    </row>
    <row customHeight="1" ht="11.25">
      <c r="A1368" s="1850" t="s">
        <v>2250</v>
      </c>
      <c r="B1368" s="1850" t="s">
        <v>16</v>
      </c>
      <c r="C1368" s="1850" t="s">
        <v>3111</v>
      </c>
      <c r="D1368" s="1850" t="s">
        <v>3112</v>
      </c>
      <c r="E1368" s="1850" t="s">
        <v>3113</v>
      </c>
      <c r="F1368" s="1850" t="s">
        <v>2371</v>
      </c>
      <c r="G1368" s="1850" t="s">
        <v>28</v>
      </c>
      <c r="H1368" s="1850" t="s">
        <v>28</v>
      </c>
      <c r="I1368" s="1850" t="s">
        <v>910</v>
      </c>
    </row>
    <row customHeight="1" ht="11.25">
      <c r="A1369" s="1850" t="s">
        <v>2250</v>
      </c>
      <c r="B1369" s="1850" t="s">
        <v>16</v>
      </c>
      <c r="C1369" s="1850" t="s">
        <v>4583</v>
      </c>
      <c r="D1369" s="1850" t="s">
        <v>4584</v>
      </c>
      <c r="E1369" s="1850" t="s">
        <v>4585</v>
      </c>
      <c r="F1369" s="1850" t="s">
        <v>2307</v>
      </c>
      <c r="G1369" s="1850" t="s">
        <v>4586</v>
      </c>
      <c r="H1369" s="1850" t="s">
        <v>4587</v>
      </c>
      <c r="I1369" s="1850" t="s">
        <v>910</v>
      </c>
    </row>
    <row customHeight="1" ht="11.25">
      <c r="A1370" s="1850" t="s">
        <v>2250</v>
      </c>
      <c r="B1370" s="1850" t="s">
        <v>16</v>
      </c>
      <c r="C1370" s="1850" t="s">
        <v>4588</v>
      </c>
      <c r="D1370" s="1850" t="s">
        <v>4589</v>
      </c>
      <c r="E1370" s="1850" t="s">
        <v>4590</v>
      </c>
      <c r="F1370" s="1850" t="s">
        <v>2712</v>
      </c>
      <c r="G1370" s="1850" t="s">
        <v>28</v>
      </c>
      <c r="H1370" s="1850" t="s">
        <v>28</v>
      </c>
      <c r="I1370" s="1850" t="s">
        <v>910</v>
      </c>
    </row>
    <row customHeight="1" ht="11.25">
      <c r="A1371" s="1850" t="s">
        <v>2250</v>
      </c>
      <c r="B1371" s="1850" t="s">
        <v>16</v>
      </c>
      <c r="C1371" s="1850" t="s">
        <v>3122</v>
      </c>
      <c r="D1371" s="1850" t="s">
        <v>3123</v>
      </c>
      <c r="E1371" s="1850" t="s">
        <v>3124</v>
      </c>
      <c r="F1371" s="1850" t="s">
        <v>2268</v>
      </c>
      <c r="G1371" s="1850" t="s">
        <v>3125</v>
      </c>
      <c r="H1371" s="1850" t="s">
        <v>28</v>
      </c>
      <c r="I1371" s="1850" t="s">
        <v>910</v>
      </c>
    </row>
    <row customHeight="1" ht="11.25">
      <c r="A1372" s="1850" t="s">
        <v>2250</v>
      </c>
      <c r="B1372" s="1850" t="s">
        <v>16</v>
      </c>
      <c r="C1372" s="1850" t="s">
        <v>3130</v>
      </c>
      <c r="D1372" s="1850" t="s">
        <v>3131</v>
      </c>
      <c r="E1372" s="1850" t="s">
        <v>3132</v>
      </c>
      <c r="F1372" s="1850" t="s">
        <v>2307</v>
      </c>
      <c r="G1372" s="1850" t="s">
        <v>3133</v>
      </c>
      <c r="H1372" s="1850" t="s">
        <v>28</v>
      </c>
      <c r="I1372" s="1850" t="s">
        <v>910</v>
      </c>
    </row>
    <row customHeight="1" ht="11.25">
      <c r="A1373" s="1850" t="s">
        <v>2250</v>
      </c>
      <c r="B1373" s="1850" t="s">
        <v>16</v>
      </c>
      <c r="C1373" s="1850" t="s">
        <v>3138</v>
      </c>
      <c r="D1373" s="1850" t="s">
        <v>3139</v>
      </c>
      <c r="E1373" s="1850" t="s">
        <v>3140</v>
      </c>
      <c r="F1373" s="1850" t="s">
        <v>2281</v>
      </c>
      <c r="G1373" s="1850" t="s">
        <v>3091</v>
      </c>
      <c r="H1373" s="1850" t="s">
        <v>28</v>
      </c>
      <c r="I1373" s="1850" t="s">
        <v>910</v>
      </c>
    </row>
    <row customHeight="1" ht="11.25">
      <c r="A1374" s="1850" t="s">
        <v>2250</v>
      </c>
      <c r="B1374" s="1850" t="s">
        <v>16</v>
      </c>
      <c r="C1374" s="1850" t="s">
        <v>3141</v>
      </c>
      <c r="D1374" s="1850" t="s">
        <v>3142</v>
      </c>
      <c r="E1374" s="1850" t="s">
        <v>3143</v>
      </c>
      <c r="F1374" s="1850" t="s">
        <v>2281</v>
      </c>
      <c r="G1374" s="1850" t="s">
        <v>3144</v>
      </c>
      <c r="H1374" s="1850" t="s">
        <v>3145</v>
      </c>
      <c r="I1374" s="1850" t="s">
        <v>910</v>
      </c>
    </row>
    <row customHeight="1" ht="11.25">
      <c r="A1375" s="1850" t="s">
        <v>2250</v>
      </c>
      <c r="B1375" s="1850" t="s">
        <v>16</v>
      </c>
      <c r="C1375" s="1850" t="s">
        <v>3146</v>
      </c>
      <c r="D1375" s="1850" t="s">
        <v>3147</v>
      </c>
      <c r="E1375" s="1850" t="s">
        <v>3148</v>
      </c>
      <c r="F1375" s="1850" t="s">
        <v>2307</v>
      </c>
      <c r="G1375" s="1850" t="s">
        <v>28</v>
      </c>
      <c r="H1375" s="1850" t="s">
        <v>28</v>
      </c>
      <c r="I1375" s="1850" t="s">
        <v>910</v>
      </c>
    </row>
    <row customHeight="1" ht="11.25">
      <c r="A1376" s="1850" t="s">
        <v>2250</v>
      </c>
      <c r="B1376" s="1850" t="s">
        <v>16</v>
      </c>
      <c r="C1376" s="1850" t="s">
        <v>3149</v>
      </c>
      <c r="D1376" s="1850" t="s">
        <v>3150</v>
      </c>
      <c r="E1376" s="1850" t="s">
        <v>3151</v>
      </c>
      <c r="F1376" s="1850" t="s">
        <v>2376</v>
      </c>
      <c r="G1376" s="1850" t="s">
        <v>3152</v>
      </c>
      <c r="H1376" s="1850" t="s">
        <v>28</v>
      </c>
      <c r="I1376" s="1850" t="s">
        <v>910</v>
      </c>
    </row>
    <row customHeight="1" ht="11.25">
      <c r="A1377" s="1850" t="s">
        <v>2250</v>
      </c>
      <c r="B1377" s="1850" t="s">
        <v>16</v>
      </c>
      <c r="C1377" s="1850" t="s">
        <v>3169</v>
      </c>
      <c r="D1377" s="1850" t="s">
        <v>3170</v>
      </c>
      <c r="E1377" s="1850" t="s">
        <v>3171</v>
      </c>
      <c r="F1377" s="1850" t="s">
        <v>2419</v>
      </c>
      <c r="G1377" s="1850" t="s">
        <v>3172</v>
      </c>
      <c r="H1377" s="1850" t="s">
        <v>28</v>
      </c>
      <c r="I1377" s="1850" t="s">
        <v>910</v>
      </c>
    </row>
    <row customHeight="1" ht="11.25">
      <c r="A1378" s="1850" t="s">
        <v>2250</v>
      </c>
      <c r="B1378" s="1850" t="s">
        <v>16</v>
      </c>
      <c r="C1378" s="1850" t="s">
        <v>3173</v>
      </c>
      <c r="D1378" s="1850" t="s">
        <v>3174</v>
      </c>
      <c r="E1378" s="1850" t="s">
        <v>3175</v>
      </c>
      <c r="F1378" s="1850" t="s">
        <v>3176</v>
      </c>
      <c r="G1378" s="1850" t="s">
        <v>3177</v>
      </c>
      <c r="H1378" s="1850" t="s">
        <v>3178</v>
      </c>
      <c r="I1378" s="1850" t="s">
        <v>910</v>
      </c>
    </row>
    <row customHeight="1" ht="11.25">
      <c r="A1379" s="1850" t="s">
        <v>2250</v>
      </c>
      <c r="B1379" s="1850" t="s">
        <v>16</v>
      </c>
      <c r="C1379" s="1850" t="s">
        <v>3183</v>
      </c>
      <c r="D1379" s="1850" t="s">
        <v>3184</v>
      </c>
      <c r="E1379" s="1850" t="s">
        <v>3185</v>
      </c>
      <c r="F1379" s="1850" t="s">
        <v>2268</v>
      </c>
      <c r="G1379" s="1850" t="s">
        <v>3186</v>
      </c>
      <c r="H1379" s="1850" t="s">
        <v>28</v>
      </c>
      <c r="I1379" s="1850" t="s">
        <v>910</v>
      </c>
    </row>
    <row customHeight="1" ht="11.25">
      <c r="A1380" s="1850" t="s">
        <v>2250</v>
      </c>
      <c r="B1380" s="1850" t="s">
        <v>16</v>
      </c>
      <c r="C1380" s="1850" t="s">
        <v>3187</v>
      </c>
      <c r="D1380" s="1850" t="s">
        <v>3188</v>
      </c>
      <c r="E1380" s="1850" t="s">
        <v>3189</v>
      </c>
      <c r="F1380" s="1850" t="s">
        <v>2376</v>
      </c>
      <c r="G1380" s="1850" t="s">
        <v>3190</v>
      </c>
      <c r="H1380" s="1850" t="s">
        <v>28</v>
      </c>
      <c r="I1380" s="1850" t="s">
        <v>910</v>
      </c>
    </row>
    <row customHeight="1" ht="11.25">
      <c r="A1381" s="1850" t="s">
        <v>2250</v>
      </c>
      <c r="B1381" s="1850" t="s">
        <v>16</v>
      </c>
      <c r="C1381" s="1850" t="s">
        <v>3191</v>
      </c>
      <c r="D1381" s="1850" t="s">
        <v>3192</v>
      </c>
      <c r="E1381" s="1850" t="s">
        <v>3193</v>
      </c>
      <c r="F1381" s="1850" t="s">
        <v>2376</v>
      </c>
      <c r="G1381" s="1850" t="s">
        <v>3194</v>
      </c>
      <c r="H1381" s="1850" t="s">
        <v>28</v>
      </c>
      <c r="I1381" s="1850" t="s">
        <v>910</v>
      </c>
    </row>
    <row customHeight="1" ht="11.25">
      <c r="A1382" s="1850" t="s">
        <v>2250</v>
      </c>
      <c r="B1382" s="1850" t="s">
        <v>16</v>
      </c>
      <c r="C1382" s="1850" t="s">
        <v>4591</v>
      </c>
      <c r="D1382" s="1850" t="s">
        <v>4592</v>
      </c>
      <c r="E1382" s="1850" t="s">
        <v>4593</v>
      </c>
      <c r="F1382" s="1850" t="s">
        <v>2384</v>
      </c>
      <c r="G1382" s="1850" t="s">
        <v>28</v>
      </c>
      <c r="H1382" s="1850" t="s">
        <v>28</v>
      </c>
      <c r="I1382" s="1850" t="s">
        <v>910</v>
      </c>
    </row>
    <row customHeight="1" ht="11.25">
      <c r="A1383" s="1850" t="s">
        <v>2250</v>
      </c>
      <c r="B1383" s="1850" t="s">
        <v>16</v>
      </c>
      <c r="C1383" s="1850" t="s">
        <v>4594</v>
      </c>
      <c r="D1383" s="1850" t="s">
        <v>4595</v>
      </c>
      <c r="E1383" s="1850" t="s">
        <v>4596</v>
      </c>
      <c r="F1383" s="1850" t="s">
        <v>2357</v>
      </c>
      <c r="G1383" s="1850" t="s">
        <v>28</v>
      </c>
      <c r="H1383" s="1850" t="s">
        <v>28</v>
      </c>
      <c r="I1383" s="1850" t="s">
        <v>910</v>
      </c>
    </row>
    <row customHeight="1" ht="11.25">
      <c r="A1384" s="1850" t="s">
        <v>2250</v>
      </c>
      <c r="B1384" s="1850" t="s">
        <v>16</v>
      </c>
      <c r="C1384" s="1850" t="s">
        <v>4597</v>
      </c>
      <c r="D1384" s="1850" t="s">
        <v>4598</v>
      </c>
      <c r="E1384" s="1850" t="s">
        <v>4599</v>
      </c>
      <c r="F1384" s="1850" t="s">
        <v>2353</v>
      </c>
      <c r="G1384" s="1850" t="s">
        <v>4600</v>
      </c>
      <c r="H1384" s="1850" t="s">
        <v>28</v>
      </c>
      <c r="I1384" s="1850" t="s">
        <v>910</v>
      </c>
    </row>
    <row customHeight="1" ht="11.25">
      <c r="A1385" s="1850" t="s">
        <v>2250</v>
      </c>
      <c r="B1385" s="1850" t="s">
        <v>16</v>
      </c>
      <c r="C1385" s="1850" t="s">
        <v>3209</v>
      </c>
      <c r="D1385" s="1850" t="s">
        <v>3210</v>
      </c>
      <c r="E1385" s="1850" t="s">
        <v>3211</v>
      </c>
      <c r="F1385" s="1850" t="s">
        <v>2384</v>
      </c>
      <c r="G1385" s="1850" t="s">
        <v>3212</v>
      </c>
      <c r="H1385" s="1850" t="s">
        <v>28</v>
      </c>
      <c r="I1385" s="1850" t="s">
        <v>910</v>
      </c>
    </row>
    <row customHeight="1" ht="11.25">
      <c r="A1386" s="1850" t="s">
        <v>2250</v>
      </c>
      <c r="B1386" s="1850" t="s">
        <v>16</v>
      </c>
      <c r="C1386" s="1850" t="s">
        <v>4601</v>
      </c>
      <c r="D1386" s="1850" t="s">
        <v>4602</v>
      </c>
      <c r="E1386" s="1850" t="s">
        <v>4603</v>
      </c>
      <c r="F1386" s="1850" t="s">
        <v>2384</v>
      </c>
      <c r="G1386" s="1850" t="s">
        <v>28</v>
      </c>
      <c r="H1386" s="1850" t="s">
        <v>28</v>
      </c>
      <c r="I1386" s="1850" t="s">
        <v>910</v>
      </c>
    </row>
    <row customHeight="1" ht="11.25">
      <c r="A1387" s="1850" t="s">
        <v>2250</v>
      </c>
      <c r="B1387" s="1850" t="s">
        <v>16</v>
      </c>
      <c r="C1387" s="1850" t="s">
        <v>4604</v>
      </c>
      <c r="D1387" s="1850" t="s">
        <v>4605</v>
      </c>
      <c r="E1387" s="1850" t="s">
        <v>4606</v>
      </c>
      <c r="F1387" s="1850" t="s">
        <v>2419</v>
      </c>
      <c r="G1387" s="1850" t="s">
        <v>4607</v>
      </c>
      <c r="H1387" s="1850" t="s">
        <v>28</v>
      </c>
      <c r="I1387" s="1850" t="s">
        <v>910</v>
      </c>
    </row>
    <row customHeight="1" ht="11.25">
      <c r="A1388" s="1850" t="s">
        <v>2250</v>
      </c>
      <c r="B1388" s="1850" t="s">
        <v>16</v>
      </c>
      <c r="C1388" s="1850" t="s">
        <v>4608</v>
      </c>
      <c r="D1388" s="1850" t="s">
        <v>4609</v>
      </c>
      <c r="E1388" s="1850" t="s">
        <v>4610</v>
      </c>
      <c r="F1388" s="1850" t="s">
        <v>2598</v>
      </c>
      <c r="G1388" s="1850" t="s">
        <v>28</v>
      </c>
      <c r="H1388" s="1850" t="s">
        <v>28</v>
      </c>
      <c r="I1388" s="1850" t="s">
        <v>910</v>
      </c>
    </row>
    <row customHeight="1" ht="11.25">
      <c r="A1389" s="1850" t="s">
        <v>2250</v>
      </c>
      <c r="B1389" s="1850" t="s">
        <v>16</v>
      </c>
      <c r="C1389" s="1850" t="s">
        <v>3237</v>
      </c>
      <c r="D1389" s="1850" t="s">
        <v>3238</v>
      </c>
      <c r="E1389" s="1850" t="s">
        <v>3239</v>
      </c>
      <c r="F1389" s="1850" t="s">
        <v>2598</v>
      </c>
      <c r="G1389" s="1850" t="s">
        <v>3240</v>
      </c>
      <c r="H1389" s="1850" t="s">
        <v>3241</v>
      </c>
      <c r="I1389" s="1850" t="s">
        <v>910</v>
      </c>
    </row>
    <row customHeight="1" ht="11.25">
      <c r="A1390" s="1850" t="s">
        <v>2250</v>
      </c>
      <c r="B1390" s="1850" t="s">
        <v>16</v>
      </c>
      <c r="C1390" s="1850" t="s">
        <v>3242</v>
      </c>
      <c r="D1390" s="1850" t="s">
        <v>3243</v>
      </c>
      <c r="E1390" s="1850" t="s">
        <v>3244</v>
      </c>
      <c r="F1390" s="1850" t="s">
        <v>2272</v>
      </c>
      <c r="G1390" s="1850" t="s">
        <v>3245</v>
      </c>
      <c r="H1390" s="1850" t="s">
        <v>28</v>
      </c>
      <c r="I1390" s="1850" t="s">
        <v>910</v>
      </c>
    </row>
    <row customHeight="1" ht="11.25">
      <c r="A1391" s="1850" t="s">
        <v>2250</v>
      </c>
      <c r="B1391" s="1850" t="s">
        <v>16</v>
      </c>
      <c r="C1391" s="1850" t="s">
        <v>4615</v>
      </c>
      <c r="D1391" s="1850" t="s">
        <v>4616</v>
      </c>
      <c r="E1391" s="1850" t="s">
        <v>4617</v>
      </c>
      <c r="F1391" s="1850" t="s">
        <v>2371</v>
      </c>
      <c r="G1391" s="1850" t="s">
        <v>4618</v>
      </c>
      <c r="H1391" s="1850" t="s">
        <v>4619</v>
      </c>
      <c r="I1391" s="1850" t="s">
        <v>910</v>
      </c>
    </row>
    <row customHeight="1" ht="11.25">
      <c r="A1392" s="1850" t="s">
        <v>2250</v>
      </c>
      <c r="B1392" s="1850" t="s">
        <v>16</v>
      </c>
      <c r="C1392" s="1850" t="s">
        <v>3246</v>
      </c>
      <c r="D1392" s="1850" t="s">
        <v>3247</v>
      </c>
      <c r="E1392" s="1850" t="s">
        <v>3248</v>
      </c>
      <c r="F1392" s="1850" t="s">
        <v>2254</v>
      </c>
      <c r="G1392" s="1850" t="s">
        <v>3249</v>
      </c>
      <c r="H1392" s="1850" t="s">
        <v>28</v>
      </c>
      <c r="I1392" s="1850" t="s">
        <v>910</v>
      </c>
    </row>
    <row customHeight="1" ht="11.25">
      <c r="A1393" s="1850" t="s">
        <v>2250</v>
      </c>
      <c r="B1393" s="1850" t="s">
        <v>16</v>
      </c>
      <c r="C1393" s="1850" t="s">
        <v>4620</v>
      </c>
      <c r="D1393" s="1850" t="s">
        <v>4621</v>
      </c>
      <c r="E1393" s="1850" t="s">
        <v>4622</v>
      </c>
      <c r="F1393" s="1850" t="s">
        <v>2281</v>
      </c>
      <c r="G1393" s="1850" t="s">
        <v>28</v>
      </c>
      <c r="H1393" s="1850" t="s">
        <v>28</v>
      </c>
      <c r="I1393" s="1850" t="s">
        <v>910</v>
      </c>
    </row>
    <row customHeight="1" ht="11.25">
      <c r="A1394" s="1850" t="s">
        <v>2250</v>
      </c>
      <c r="B1394" s="1850" t="s">
        <v>16</v>
      </c>
      <c r="C1394" s="1850" t="s">
        <v>3250</v>
      </c>
      <c r="D1394" s="1850" t="s">
        <v>3251</v>
      </c>
      <c r="E1394" s="1850" t="s">
        <v>3252</v>
      </c>
      <c r="F1394" s="1850" t="s">
        <v>2254</v>
      </c>
      <c r="G1394" s="1850" t="s">
        <v>3253</v>
      </c>
      <c r="H1394" s="1850" t="s">
        <v>28</v>
      </c>
      <c r="I1394" s="1850" t="s">
        <v>910</v>
      </c>
    </row>
    <row customHeight="1" ht="11.25">
      <c r="A1395" s="1850" t="s">
        <v>2250</v>
      </c>
      <c r="B1395" s="1850" t="s">
        <v>16</v>
      </c>
      <c r="C1395" s="1850" t="s">
        <v>3257</v>
      </c>
      <c r="D1395" s="1850" t="s">
        <v>3258</v>
      </c>
      <c r="E1395" s="1850" t="s">
        <v>3259</v>
      </c>
      <c r="F1395" s="1850" t="s">
        <v>2254</v>
      </c>
      <c r="G1395" s="1850" t="s">
        <v>3260</v>
      </c>
      <c r="H1395" s="1850" t="s">
        <v>3261</v>
      </c>
      <c r="I1395" s="1850" t="s">
        <v>910</v>
      </c>
    </row>
    <row customHeight="1" ht="11.25">
      <c r="A1396" s="1850" t="s">
        <v>2250</v>
      </c>
      <c r="B1396" s="1850" t="s">
        <v>16</v>
      </c>
      <c r="C1396" s="1850" t="s">
        <v>3262</v>
      </c>
      <c r="D1396" s="1850" t="s">
        <v>3263</v>
      </c>
      <c r="E1396" s="1850" t="s">
        <v>3264</v>
      </c>
      <c r="F1396" s="1850" t="s">
        <v>2307</v>
      </c>
      <c r="G1396" s="1850" t="s">
        <v>3265</v>
      </c>
      <c r="H1396" s="1850" t="s">
        <v>28</v>
      </c>
      <c r="I1396" s="1850" t="s">
        <v>910</v>
      </c>
    </row>
    <row customHeight="1" ht="11.25">
      <c r="A1397" s="1850" t="s">
        <v>2250</v>
      </c>
      <c r="B1397" s="1850" t="s">
        <v>16</v>
      </c>
      <c r="C1397" s="1850" t="s">
        <v>3266</v>
      </c>
      <c r="D1397" s="1850" t="s">
        <v>3267</v>
      </c>
      <c r="E1397" s="1850" t="s">
        <v>3268</v>
      </c>
      <c r="F1397" s="1850" t="s">
        <v>2254</v>
      </c>
      <c r="G1397" s="1850" t="s">
        <v>2273</v>
      </c>
      <c r="H1397" s="1850" t="s">
        <v>28</v>
      </c>
      <c r="I1397" s="1850" t="s">
        <v>910</v>
      </c>
    </row>
    <row customHeight="1" ht="11.25">
      <c r="A1398" s="1850" t="s">
        <v>2250</v>
      </c>
      <c r="B1398" s="1850" t="s">
        <v>16</v>
      </c>
      <c r="C1398" s="1850" t="s">
        <v>3269</v>
      </c>
      <c r="D1398" s="1850" t="s">
        <v>3270</v>
      </c>
      <c r="E1398" s="1850" t="s">
        <v>3271</v>
      </c>
      <c r="F1398" s="1850" t="s">
        <v>2281</v>
      </c>
      <c r="G1398" s="1850" t="s">
        <v>28</v>
      </c>
      <c r="H1398" s="1850" t="s">
        <v>28</v>
      </c>
      <c r="I1398" s="1850" t="s">
        <v>910</v>
      </c>
    </row>
    <row customHeight="1" ht="11.25">
      <c r="A1399" s="1850" t="s">
        <v>2250</v>
      </c>
      <c r="B1399" s="1850" t="s">
        <v>16</v>
      </c>
      <c r="C1399" s="1850" t="s">
        <v>4623</v>
      </c>
      <c r="D1399" s="1850" t="s">
        <v>4624</v>
      </c>
      <c r="E1399" s="1850" t="s">
        <v>4625</v>
      </c>
      <c r="F1399" s="1850" t="s">
        <v>4130</v>
      </c>
      <c r="G1399" s="1850" t="s">
        <v>28</v>
      </c>
      <c r="H1399" s="1850" t="s">
        <v>3261</v>
      </c>
      <c r="I1399" s="1850" t="s">
        <v>910</v>
      </c>
    </row>
    <row customHeight="1" ht="11.25">
      <c r="A1400" s="1850" t="s">
        <v>2250</v>
      </c>
      <c r="B1400" s="1850" t="s">
        <v>16</v>
      </c>
      <c r="C1400" s="1850" t="s">
        <v>3287</v>
      </c>
      <c r="D1400" s="1850" t="s">
        <v>3288</v>
      </c>
      <c r="E1400" s="1850" t="s">
        <v>3289</v>
      </c>
      <c r="F1400" s="1850" t="s">
        <v>2254</v>
      </c>
      <c r="G1400" s="1850" t="s">
        <v>3290</v>
      </c>
      <c r="H1400" s="1850" t="s">
        <v>28</v>
      </c>
      <c r="I1400" s="1850" t="s">
        <v>910</v>
      </c>
    </row>
    <row customHeight="1" ht="11.25">
      <c r="A1401" s="1850" t="s">
        <v>2250</v>
      </c>
      <c r="B1401" s="1850" t="s">
        <v>16</v>
      </c>
      <c r="C1401" s="1850" t="s">
        <v>3291</v>
      </c>
      <c r="D1401" s="1850" t="s">
        <v>3292</v>
      </c>
      <c r="E1401" s="1850" t="s">
        <v>3293</v>
      </c>
      <c r="F1401" s="1850" t="s">
        <v>2376</v>
      </c>
      <c r="G1401" s="1850" t="s">
        <v>3294</v>
      </c>
      <c r="H1401" s="1850" t="s">
        <v>28</v>
      </c>
      <c r="I1401" s="1850" t="s">
        <v>910</v>
      </c>
    </row>
    <row customHeight="1" ht="11.25">
      <c r="A1402" s="1850" t="s">
        <v>2250</v>
      </c>
      <c r="B1402" s="1850" t="s">
        <v>16</v>
      </c>
      <c r="C1402" s="1850" t="s">
        <v>3300</v>
      </c>
      <c r="D1402" s="1850" t="s">
        <v>3301</v>
      </c>
      <c r="E1402" s="1850" t="s">
        <v>3302</v>
      </c>
      <c r="F1402" s="1850" t="s">
        <v>2982</v>
      </c>
      <c r="G1402" s="1850" t="s">
        <v>28</v>
      </c>
      <c r="H1402" s="1850" t="s">
        <v>28</v>
      </c>
      <c r="I1402" s="1850" t="s">
        <v>910</v>
      </c>
    </row>
    <row customHeight="1" ht="11.25">
      <c r="A1403" s="1850" t="s">
        <v>2250</v>
      </c>
      <c r="B1403" s="1850" t="s">
        <v>16</v>
      </c>
      <c r="C1403" s="1850" t="s">
        <v>3311</v>
      </c>
      <c r="D1403" s="1850" t="s">
        <v>3312</v>
      </c>
      <c r="E1403" s="1850" t="s">
        <v>3313</v>
      </c>
      <c r="F1403" s="1850" t="s">
        <v>2307</v>
      </c>
      <c r="G1403" s="1850" t="s">
        <v>28</v>
      </c>
      <c r="H1403" s="1850" t="s">
        <v>28</v>
      </c>
      <c r="I1403" s="1850" t="s">
        <v>910</v>
      </c>
    </row>
    <row customHeight="1" ht="11.25">
      <c r="A1404" s="1850" t="s">
        <v>2250</v>
      </c>
      <c r="B1404" s="1850" t="s">
        <v>16</v>
      </c>
      <c r="C1404" s="1850" t="s">
        <v>3321</v>
      </c>
      <c r="D1404" s="1850" t="s">
        <v>3322</v>
      </c>
      <c r="E1404" s="1850" t="s">
        <v>3323</v>
      </c>
      <c r="F1404" s="1850" t="s">
        <v>2307</v>
      </c>
      <c r="G1404" s="1850" t="s">
        <v>28</v>
      </c>
      <c r="H1404" s="1850" t="s">
        <v>28</v>
      </c>
      <c r="I1404" s="1850" t="s">
        <v>910</v>
      </c>
    </row>
    <row customHeight="1" ht="11.25">
      <c r="A1405" s="1850" t="s">
        <v>2250</v>
      </c>
      <c r="B1405" s="1850" t="s">
        <v>16</v>
      </c>
      <c r="C1405" s="1850" t="s">
        <v>3324</v>
      </c>
      <c r="D1405" s="1850" t="s">
        <v>3325</v>
      </c>
      <c r="E1405" s="1850" t="s">
        <v>3326</v>
      </c>
      <c r="F1405" s="1850" t="s">
        <v>3327</v>
      </c>
      <c r="G1405" s="1850" t="s">
        <v>28</v>
      </c>
      <c r="H1405" s="1850" t="s">
        <v>28</v>
      </c>
      <c r="I1405" s="1850" t="s">
        <v>910</v>
      </c>
    </row>
    <row customHeight="1" ht="11.25">
      <c r="A1406" s="1850" t="s">
        <v>2250</v>
      </c>
      <c r="B1406" s="1850" t="s">
        <v>16</v>
      </c>
      <c r="C1406" s="1850" t="s">
        <v>4626</v>
      </c>
      <c r="D1406" s="1850" t="s">
        <v>4627</v>
      </c>
      <c r="E1406" s="1850" t="s">
        <v>4628</v>
      </c>
      <c r="F1406" s="1850" t="s">
        <v>2340</v>
      </c>
      <c r="G1406" s="1850" t="s">
        <v>28</v>
      </c>
      <c r="H1406" s="1850" t="s">
        <v>28</v>
      </c>
      <c r="I1406" s="1850" t="s">
        <v>910</v>
      </c>
    </row>
    <row customHeight="1" ht="11.25">
      <c r="A1407" s="1850" t="s">
        <v>2250</v>
      </c>
      <c r="B1407" s="1850" t="s">
        <v>16</v>
      </c>
      <c r="C1407" s="1850" t="s">
        <v>4819</v>
      </c>
      <c r="D1407" s="1850" t="s">
        <v>4820</v>
      </c>
      <c r="E1407" s="1850" t="s">
        <v>4821</v>
      </c>
      <c r="F1407" s="1850" t="s">
        <v>2750</v>
      </c>
      <c r="G1407" s="1850" t="s">
        <v>28</v>
      </c>
      <c r="H1407" s="1850" t="s">
        <v>28</v>
      </c>
      <c r="I1407" s="1850" t="s">
        <v>910</v>
      </c>
    </row>
    <row customHeight="1" ht="11.25">
      <c r="A1408" s="1850" t="s">
        <v>2250</v>
      </c>
      <c r="B1408" s="1850" t="s">
        <v>16</v>
      </c>
      <c r="C1408" s="1850" t="s">
        <v>3328</v>
      </c>
      <c r="D1408" s="1850" t="s">
        <v>3329</v>
      </c>
      <c r="E1408" s="1850" t="s">
        <v>3330</v>
      </c>
      <c r="F1408" s="1850" t="s">
        <v>2419</v>
      </c>
      <c r="G1408" s="1850" t="s">
        <v>28</v>
      </c>
      <c r="H1408" s="1850" t="s">
        <v>28</v>
      </c>
      <c r="I1408" s="1850" t="s">
        <v>910</v>
      </c>
    </row>
    <row customHeight="1" ht="11.25">
      <c r="A1409" s="1850" t="s">
        <v>2250</v>
      </c>
      <c r="B1409" s="1850" t="s">
        <v>16</v>
      </c>
      <c r="C1409" s="1850" t="s">
        <v>3354</v>
      </c>
      <c r="D1409" s="1850" t="s">
        <v>3355</v>
      </c>
      <c r="E1409" s="1850" t="s">
        <v>3356</v>
      </c>
      <c r="F1409" s="1850" t="s">
        <v>2349</v>
      </c>
      <c r="G1409" s="1850" t="s">
        <v>28</v>
      </c>
      <c r="H1409" s="1850" t="s">
        <v>28</v>
      </c>
      <c r="I1409" s="1850" t="s">
        <v>910</v>
      </c>
    </row>
    <row customHeight="1" ht="11.25">
      <c r="A1410" s="1850" t="s">
        <v>2250</v>
      </c>
      <c r="B1410" s="1850" t="s">
        <v>16</v>
      </c>
      <c r="C1410" s="1850" t="s">
        <v>3367</v>
      </c>
      <c r="D1410" s="1850" t="s">
        <v>3368</v>
      </c>
      <c r="E1410" s="1850" t="s">
        <v>3369</v>
      </c>
      <c r="F1410" s="1850" t="s">
        <v>2307</v>
      </c>
      <c r="G1410" s="1850" t="s">
        <v>28</v>
      </c>
      <c r="H1410" s="1850" t="s">
        <v>28</v>
      </c>
      <c r="I1410" s="1850" t="s">
        <v>910</v>
      </c>
    </row>
    <row customHeight="1" ht="11.25">
      <c r="A1411" s="1850" t="s">
        <v>2250</v>
      </c>
      <c r="B1411" s="1850" t="s">
        <v>16</v>
      </c>
      <c r="C1411" s="1850" t="s">
        <v>4822</v>
      </c>
      <c r="D1411" s="1850" t="s">
        <v>4823</v>
      </c>
      <c r="E1411" s="1850" t="s">
        <v>4824</v>
      </c>
      <c r="F1411" s="1850" t="s">
        <v>2371</v>
      </c>
      <c r="G1411" s="1850" t="s">
        <v>28</v>
      </c>
      <c r="H1411" s="1850" t="s">
        <v>28</v>
      </c>
      <c r="I1411" s="1850" t="s">
        <v>910</v>
      </c>
    </row>
    <row customHeight="1" ht="11.25">
      <c r="A1412" s="1850" t="s">
        <v>2250</v>
      </c>
      <c r="B1412" s="1850" t="s">
        <v>16</v>
      </c>
      <c r="C1412" s="1850" t="s">
        <v>4629</v>
      </c>
      <c r="D1412" s="1850" t="s">
        <v>4630</v>
      </c>
      <c r="E1412" s="1850" t="s">
        <v>4631</v>
      </c>
      <c r="F1412" s="1850" t="s">
        <v>2384</v>
      </c>
      <c r="G1412" s="1850" t="s">
        <v>28</v>
      </c>
      <c r="H1412" s="1850" t="s">
        <v>28</v>
      </c>
      <c r="I1412" s="1850" t="s">
        <v>910</v>
      </c>
    </row>
    <row customHeight="1" ht="11.25">
      <c r="A1413" s="1850" t="s">
        <v>2250</v>
      </c>
      <c r="B1413" s="1850" t="s">
        <v>16</v>
      </c>
      <c r="C1413" s="1850" t="s">
        <v>3415</v>
      </c>
      <c r="D1413" s="1850" t="s">
        <v>3416</v>
      </c>
      <c r="E1413" s="1850" t="s">
        <v>3417</v>
      </c>
      <c r="F1413" s="1850" t="s">
        <v>3418</v>
      </c>
      <c r="G1413" s="1850" t="s">
        <v>28</v>
      </c>
      <c r="H1413" s="1850" t="s">
        <v>28</v>
      </c>
      <c r="I1413" s="1850" t="s">
        <v>910</v>
      </c>
    </row>
    <row customHeight="1" ht="11.25">
      <c r="A1414" s="1850" t="s">
        <v>2250</v>
      </c>
      <c r="B1414" s="1850" t="s">
        <v>16</v>
      </c>
      <c r="C1414" s="1850" t="s">
        <v>3429</v>
      </c>
      <c r="D1414" s="1850" t="s">
        <v>3430</v>
      </c>
      <c r="E1414" s="1850" t="s">
        <v>3431</v>
      </c>
      <c r="F1414" s="1850" t="s">
        <v>2353</v>
      </c>
      <c r="G1414" s="1850" t="s">
        <v>28</v>
      </c>
      <c r="H1414" s="1850" t="s">
        <v>3432</v>
      </c>
      <c r="I1414" s="1850" t="s">
        <v>910</v>
      </c>
    </row>
    <row customHeight="1" ht="11.25">
      <c r="A1415" s="1850" t="s">
        <v>2250</v>
      </c>
      <c r="B1415" s="1850" t="s">
        <v>16</v>
      </c>
      <c r="C1415" s="1850" t="s">
        <v>3439</v>
      </c>
      <c r="D1415" s="1850" t="s">
        <v>3440</v>
      </c>
      <c r="E1415" s="1850" t="s">
        <v>3441</v>
      </c>
      <c r="F1415" s="1850" t="s">
        <v>2272</v>
      </c>
      <c r="G1415" s="1850" t="s">
        <v>28</v>
      </c>
      <c r="H1415" s="1850" t="s">
        <v>28</v>
      </c>
      <c r="I1415" s="1850" t="s">
        <v>910</v>
      </c>
    </row>
    <row customHeight="1" ht="11.25">
      <c r="A1416" s="1850" t="s">
        <v>2250</v>
      </c>
      <c r="B1416" s="1850" t="s">
        <v>16</v>
      </c>
      <c r="C1416" s="1850" t="s">
        <v>4638</v>
      </c>
      <c r="D1416" s="1850" t="s">
        <v>4639</v>
      </c>
      <c r="E1416" s="1850" t="s">
        <v>4640</v>
      </c>
      <c r="F1416" s="1850" t="s">
        <v>2277</v>
      </c>
      <c r="G1416" s="1850" t="s">
        <v>28</v>
      </c>
      <c r="H1416" s="1850" t="s">
        <v>28</v>
      </c>
      <c r="I1416" s="1850" t="s">
        <v>910</v>
      </c>
    </row>
    <row customHeight="1" ht="11.25">
      <c r="A1417" s="1850" t="s">
        <v>2250</v>
      </c>
      <c r="B1417" s="1850" t="s">
        <v>16</v>
      </c>
      <c r="C1417" s="1850" t="s">
        <v>4825</v>
      </c>
      <c r="D1417" s="1850" t="s">
        <v>4826</v>
      </c>
      <c r="E1417" s="1850" t="s">
        <v>4827</v>
      </c>
      <c r="F1417" s="1850" t="s">
        <v>2254</v>
      </c>
      <c r="G1417" s="1850" t="s">
        <v>28</v>
      </c>
      <c r="H1417" s="1850" t="s">
        <v>28</v>
      </c>
      <c r="I1417" s="1850" t="s">
        <v>910</v>
      </c>
    </row>
    <row customHeight="1" ht="11.25">
      <c r="A1418" s="1850" t="s">
        <v>2250</v>
      </c>
      <c r="B1418" s="1850" t="s">
        <v>16</v>
      </c>
      <c r="C1418" s="1850" t="s">
        <v>3445</v>
      </c>
      <c r="D1418" s="1850" t="s">
        <v>3446</v>
      </c>
      <c r="E1418" s="1850" t="s">
        <v>3447</v>
      </c>
      <c r="F1418" s="1850" t="s">
        <v>2712</v>
      </c>
      <c r="G1418" s="1850" t="s">
        <v>28</v>
      </c>
      <c r="H1418" s="1850" t="s">
        <v>28</v>
      </c>
      <c r="I1418" s="1850" t="s">
        <v>910</v>
      </c>
    </row>
    <row customHeight="1" ht="11.25">
      <c r="A1419" s="1850" t="s">
        <v>2250</v>
      </c>
      <c r="B1419" s="1850" t="s">
        <v>16</v>
      </c>
      <c r="C1419" s="1850" t="s">
        <v>4641</v>
      </c>
      <c r="D1419" s="1850" t="s">
        <v>4642</v>
      </c>
      <c r="E1419" s="1850" t="s">
        <v>4643</v>
      </c>
      <c r="F1419" s="1850" t="s">
        <v>2272</v>
      </c>
      <c r="G1419" s="1850" t="s">
        <v>28</v>
      </c>
      <c r="H1419" s="1850" t="s">
        <v>28</v>
      </c>
      <c r="I1419" s="1850" t="s">
        <v>910</v>
      </c>
    </row>
    <row customHeight="1" ht="11.25">
      <c r="A1420" s="1850" t="s">
        <v>2250</v>
      </c>
      <c r="B1420" s="1850" t="s">
        <v>16</v>
      </c>
      <c r="C1420" s="1850" t="s">
        <v>3451</v>
      </c>
      <c r="D1420" s="1850" t="s">
        <v>3452</v>
      </c>
      <c r="E1420" s="1850" t="s">
        <v>3453</v>
      </c>
      <c r="F1420" s="1850" t="s">
        <v>2598</v>
      </c>
      <c r="G1420" s="1850" t="s">
        <v>28</v>
      </c>
      <c r="H1420" s="1850" t="s">
        <v>28</v>
      </c>
      <c r="I1420" s="1850" t="s">
        <v>910</v>
      </c>
    </row>
    <row customHeight="1" ht="11.25">
      <c r="A1421" s="1850" t="s">
        <v>2250</v>
      </c>
      <c r="B1421" s="1850" t="s">
        <v>16</v>
      </c>
      <c r="C1421" s="1850" t="s">
        <v>4644</v>
      </c>
      <c r="D1421" s="1850" t="s">
        <v>4645</v>
      </c>
      <c r="E1421" s="1850" t="s">
        <v>4646</v>
      </c>
      <c r="F1421" s="1850" t="s">
        <v>2254</v>
      </c>
      <c r="G1421" s="1850" t="s">
        <v>28</v>
      </c>
      <c r="H1421" s="1850" t="s">
        <v>28</v>
      </c>
      <c r="I1421" s="1850" t="s">
        <v>910</v>
      </c>
    </row>
    <row customHeight="1" ht="11.25">
      <c r="A1422" s="1850" t="s">
        <v>2250</v>
      </c>
      <c r="B1422" s="1850" t="s">
        <v>16</v>
      </c>
      <c r="C1422" s="1850" t="s">
        <v>3501</v>
      </c>
      <c r="D1422" s="1850" t="s">
        <v>3502</v>
      </c>
      <c r="E1422" s="1850" t="s">
        <v>3503</v>
      </c>
      <c r="F1422" s="1850" t="s">
        <v>2307</v>
      </c>
      <c r="G1422" s="1850" t="s">
        <v>28</v>
      </c>
      <c r="H1422" s="1850" t="s">
        <v>28</v>
      </c>
      <c r="I1422" s="1850" t="s">
        <v>910</v>
      </c>
    </row>
    <row customHeight="1" ht="11.25">
      <c r="A1423" s="1850" t="s">
        <v>2250</v>
      </c>
      <c r="B1423" s="1850" t="s">
        <v>16</v>
      </c>
      <c r="C1423" s="1850" t="s">
        <v>4650</v>
      </c>
      <c r="D1423" s="1850" t="s">
        <v>4651</v>
      </c>
      <c r="E1423" s="1850" t="s">
        <v>4652</v>
      </c>
      <c r="F1423" s="1850" t="s">
        <v>2254</v>
      </c>
      <c r="G1423" s="1850" t="s">
        <v>28</v>
      </c>
      <c r="H1423" s="1850" t="s">
        <v>28</v>
      </c>
      <c r="I1423" s="1850" t="s">
        <v>910</v>
      </c>
    </row>
    <row customHeight="1" ht="11.25">
      <c r="A1424" s="1850" t="s">
        <v>2250</v>
      </c>
      <c r="B1424" s="1850" t="s">
        <v>16</v>
      </c>
      <c r="C1424" s="1850" t="s">
        <v>3516</v>
      </c>
      <c r="D1424" s="1850" t="s">
        <v>3517</v>
      </c>
      <c r="E1424" s="1850" t="s">
        <v>3518</v>
      </c>
      <c r="F1424" s="1850" t="s">
        <v>2357</v>
      </c>
      <c r="G1424" s="1850" t="s">
        <v>28</v>
      </c>
      <c r="H1424" s="1850" t="s">
        <v>28</v>
      </c>
      <c r="I1424" s="1850" t="s">
        <v>910</v>
      </c>
    </row>
    <row customHeight="1" ht="11.25">
      <c r="A1425" s="1850" t="s">
        <v>2250</v>
      </c>
      <c r="B1425" s="1850" t="s">
        <v>16</v>
      </c>
      <c r="C1425" s="1850" t="s">
        <v>4653</v>
      </c>
      <c r="D1425" s="1850" t="s">
        <v>4654</v>
      </c>
      <c r="E1425" s="1850" t="s">
        <v>4655</v>
      </c>
      <c r="F1425" s="1850" t="s">
        <v>2357</v>
      </c>
      <c r="G1425" s="1850" t="s">
        <v>28</v>
      </c>
      <c r="H1425" s="1850" t="s">
        <v>28</v>
      </c>
      <c r="I1425" s="1850" t="s">
        <v>910</v>
      </c>
    </row>
    <row customHeight="1" ht="11.25">
      <c r="A1426" s="1850" t="s">
        <v>2250</v>
      </c>
      <c r="B1426" s="1850" t="s">
        <v>16</v>
      </c>
      <c r="C1426" s="1850" t="s">
        <v>4828</v>
      </c>
      <c r="D1426" s="1850" t="s">
        <v>4829</v>
      </c>
      <c r="E1426" s="1850" t="s">
        <v>4830</v>
      </c>
      <c r="F1426" s="1850" t="s">
        <v>2598</v>
      </c>
      <c r="G1426" s="1850" t="s">
        <v>28</v>
      </c>
      <c r="H1426" s="1850" t="s">
        <v>28</v>
      </c>
      <c r="I1426" s="1850" t="s">
        <v>910</v>
      </c>
    </row>
    <row customHeight="1" ht="11.25">
      <c r="A1427" s="1850" t="s">
        <v>2250</v>
      </c>
      <c r="B1427" s="1850" t="s">
        <v>16</v>
      </c>
      <c r="C1427" s="1850" t="s">
        <v>3615</v>
      </c>
      <c r="D1427" s="1850" t="s">
        <v>3616</v>
      </c>
      <c r="E1427" s="1850" t="s">
        <v>2262</v>
      </c>
      <c r="F1427" s="1850" t="s">
        <v>2481</v>
      </c>
      <c r="G1427" s="1850" t="s">
        <v>28</v>
      </c>
      <c r="H1427" s="1850" t="s">
        <v>28</v>
      </c>
      <c r="I1427" s="1850" t="s">
        <v>910</v>
      </c>
    </row>
    <row customHeight="1" ht="11.25">
      <c r="A1428" s="1850" t="s">
        <v>2250</v>
      </c>
      <c r="B1428" s="1850" t="s">
        <v>16</v>
      </c>
      <c r="C1428" s="1850" t="s">
        <v>3617</v>
      </c>
      <c r="D1428" s="1850" t="s">
        <v>3618</v>
      </c>
      <c r="E1428" s="1850" t="s">
        <v>2321</v>
      </c>
      <c r="F1428" s="1850" t="s">
        <v>3619</v>
      </c>
      <c r="G1428" s="1850" t="s">
        <v>2326</v>
      </c>
      <c r="H1428" s="1850" t="s">
        <v>28</v>
      </c>
      <c r="I1428" s="1850" t="s">
        <v>910</v>
      </c>
    </row>
    <row customHeight="1" ht="11.25">
      <c r="A1429" s="1850" t="s">
        <v>2250</v>
      </c>
      <c r="B1429" s="1850" t="s">
        <v>16</v>
      </c>
      <c r="C1429" s="1850" t="s">
        <v>4656</v>
      </c>
      <c r="D1429" s="1850" t="s">
        <v>4657</v>
      </c>
      <c r="E1429" s="1850" t="s">
        <v>4658</v>
      </c>
      <c r="F1429" s="1850" t="s">
        <v>3938</v>
      </c>
      <c r="G1429" s="1850" t="s">
        <v>28</v>
      </c>
      <c r="H1429" s="1850" t="s">
        <v>28</v>
      </c>
      <c r="I1429" s="1850" t="s">
        <v>910</v>
      </c>
    </row>
    <row customHeight="1" ht="11.25">
      <c r="A1430" s="1850" t="s">
        <v>2250</v>
      </c>
      <c r="B1430" s="1850" t="s">
        <v>16</v>
      </c>
      <c r="C1430" s="1850" t="s">
        <v>4831</v>
      </c>
      <c r="D1430" s="1850" t="s">
        <v>4832</v>
      </c>
      <c r="E1430" s="1850" t="s">
        <v>4833</v>
      </c>
      <c r="F1430" s="1850" t="s">
        <v>2344</v>
      </c>
      <c r="G1430" s="1850" t="s">
        <v>4834</v>
      </c>
      <c r="H1430" s="1850" t="s">
        <v>28</v>
      </c>
      <c r="I1430" s="1850" t="s">
        <v>910</v>
      </c>
    </row>
    <row customHeight="1" ht="11.25">
      <c r="A1431" s="1850" t="s">
        <v>2250</v>
      </c>
      <c r="B1431" s="1850" t="s">
        <v>16</v>
      </c>
      <c r="C1431" s="1850" t="s">
        <v>4659</v>
      </c>
      <c r="D1431" s="1850" t="s">
        <v>4660</v>
      </c>
      <c r="E1431" s="1850" t="s">
        <v>4661</v>
      </c>
      <c r="F1431" s="1850" t="s">
        <v>2357</v>
      </c>
      <c r="G1431" s="1850" t="s">
        <v>28</v>
      </c>
      <c r="H1431" s="1850" t="s">
        <v>28</v>
      </c>
      <c r="I1431" s="1850" t="s">
        <v>910</v>
      </c>
    </row>
    <row customHeight="1" ht="11.25">
      <c r="A1432" s="1850" t="s">
        <v>2250</v>
      </c>
      <c r="B1432" s="1850" t="s">
        <v>16</v>
      </c>
      <c r="C1432" s="1850" t="s">
        <v>3639</v>
      </c>
      <c r="D1432" s="1850" t="s">
        <v>3640</v>
      </c>
      <c r="E1432" s="1850" t="s">
        <v>3641</v>
      </c>
      <c r="F1432" s="1850" t="s">
        <v>2357</v>
      </c>
      <c r="G1432" s="1850" t="s">
        <v>3642</v>
      </c>
      <c r="H1432" s="1850" t="s">
        <v>28</v>
      </c>
      <c r="I1432" s="1850" t="s">
        <v>910</v>
      </c>
    </row>
    <row customHeight="1" ht="11.25">
      <c r="A1433" s="1850" t="s">
        <v>2250</v>
      </c>
      <c r="B1433" s="1850" t="s">
        <v>16</v>
      </c>
      <c r="C1433" s="1850" t="s">
        <v>4667</v>
      </c>
      <c r="D1433" s="1850" t="s">
        <v>4668</v>
      </c>
      <c r="E1433" s="1850" t="s">
        <v>4669</v>
      </c>
      <c r="F1433" s="1850" t="s">
        <v>2353</v>
      </c>
      <c r="G1433" s="1850" t="s">
        <v>28</v>
      </c>
      <c r="H1433" s="1850" t="s">
        <v>28</v>
      </c>
      <c r="I1433" s="1850" t="s">
        <v>910</v>
      </c>
    </row>
    <row customHeight="1" ht="11.25">
      <c r="A1434" s="1850" t="s">
        <v>2250</v>
      </c>
      <c r="B1434" s="1850" t="s">
        <v>16</v>
      </c>
      <c r="C1434" s="1850" t="s">
        <v>3656</v>
      </c>
      <c r="D1434" s="1850" t="s">
        <v>3657</v>
      </c>
      <c r="E1434" s="1850" t="s">
        <v>3658</v>
      </c>
      <c r="F1434" s="1850" t="s">
        <v>2758</v>
      </c>
      <c r="G1434" s="1850" t="s">
        <v>3659</v>
      </c>
      <c r="H1434" s="1850" t="s">
        <v>3660</v>
      </c>
      <c r="I1434" s="1850" t="s">
        <v>910</v>
      </c>
    </row>
    <row customHeight="1" ht="11.25">
      <c r="A1435" s="1850" t="s">
        <v>2250</v>
      </c>
      <c r="B1435" s="1850" t="s">
        <v>16</v>
      </c>
      <c r="C1435" s="1850" t="s">
        <v>3661</v>
      </c>
      <c r="D1435" s="1850" t="s">
        <v>3662</v>
      </c>
      <c r="E1435" s="1850" t="s">
        <v>3663</v>
      </c>
      <c r="F1435" s="1850" t="s">
        <v>2340</v>
      </c>
      <c r="G1435" s="1850" t="s">
        <v>3664</v>
      </c>
      <c r="H1435" s="1850" t="s">
        <v>28</v>
      </c>
      <c r="I1435" s="1850" t="s">
        <v>910</v>
      </c>
    </row>
    <row customHeight="1" ht="11.25">
      <c r="A1436" s="1850" t="s">
        <v>2250</v>
      </c>
      <c r="B1436" s="1850" t="s">
        <v>16</v>
      </c>
      <c r="C1436" s="1850" t="s">
        <v>3668</v>
      </c>
      <c r="D1436" s="1850" t="s">
        <v>3669</v>
      </c>
      <c r="E1436" s="1850" t="s">
        <v>3670</v>
      </c>
      <c r="F1436" s="1850" t="s">
        <v>2353</v>
      </c>
      <c r="G1436" s="1850" t="s">
        <v>3671</v>
      </c>
      <c r="H1436" s="1850" t="s">
        <v>28</v>
      </c>
      <c r="I1436" s="1850" t="s">
        <v>910</v>
      </c>
    </row>
    <row customHeight="1" ht="11.25">
      <c r="A1437" s="1850" t="s">
        <v>2250</v>
      </c>
      <c r="B1437" s="1850" t="s">
        <v>16</v>
      </c>
      <c r="C1437" s="1850" t="s">
        <v>4835</v>
      </c>
      <c r="D1437" s="1850" t="s">
        <v>4836</v>
      </c>
      <c r="E1437" s="1850" t="s">
        <v>4837</v>
      </c>
      <c r="F1437" s="1850" t="s">
        <v>2598</v>
      </c>
      <c r="G1437" s="1850" t="s">
        <v>4838</v>
      </c>
      <c r="H1437" s="1850" t="s">
        <v>28</v>
      </c>
      <c r="I1437" s="1850" t="s">
        <v>910</v>
      </c>
    </row>
    <row customHeight="1" ht="11.25">
      <c r="A1438" s="1850" t="s">
        <v>2250</v>
      </c>
      <c r="B1438" s="1850" t="s">
        <v>16</v>
      </c>
      <c r="C1438" s="1850" t="s">
        <v>3672</v>
      </c>
      <c r="D1438" s="1850" t="s">
        <v>3673</v>
      </c>
      <c r="E1438" s="1850" t="s">
        <v>3674</v>
      </c>
      <c r="F1438" s="1850" t="s">
        <v>2712</v>
      </c>
      <c r="G1438" s="1850" t="s">
        <v>3675</v>
      </c>
      <c r="H1438" s="1850" t="s">
        <v>3676</v>
      </c>
      <c r="I1438" s="1850" t="s">
        <v>910</v>
      </c>
    </row>
    <row customHeight="1" ht="11.25">
      <c r="A1439" s="1850" t="s">
        <v>2250</v>
      </c>
      <c r="B1439" s="1850" t="s">
        <v>16</v>
      </c>
      <c r="C1439" s="1850" t="s">
        <v>4678</v>
      </c>
      <c r="D1439" s="1850" t="s">
        <v>4679</v>
      </c>
      <c r="E1439" s="1850" t="s">
        <v>4680</v>
      </c>
      <c r="F1439" s="1850" t="s">
        <v>2315</v>
      </c>
      <c r="G1439" s="1850" t="s">
        <v>28</v>
      </c>
      <c r="H1439" s="1850" t="s">
        <v>28</v>
      </c>
      <c r="I1439" s="1850" t="s">
        <v>910</v>
      </c>
    </row>
    <row customHeight="1" ht="11.25">
      <c r="A1440" s="1850" t="s">
        <v>2250</v>
      </c>
      <c r="B1440" s="1850" t="s">
        <v>16</v>
      </c>
      <c r="C1440" s="1850" t="s">
        <v>3683</v>
      </c>
      <c r="D1440" s="1850" t="s">
        <v>3684</v>
      </c>
      <c r="E1440" s="1850" t="s">
        <v>3685</v>
      </c>
      <c r="F1440" s="1850" t="s">
        <v>2340</v>
      </c>
      <c r="G1440" s="1850" t="s">
        <v>28</v>
      </c>
      <c r="H1440" s="1850" t="s">
        <v>28</v>
      </c>
      <c r="I1440" s="1850" t="s">
        <v>910</v>
      </c>
    </row>
    <row customHeight="1" ht="11.25">
      <c r="A1441" s="1850" t="s">
        <v>2250</v>
      </c>
      <c r="B1441" s="1850" t="s">
        <v>16</v>
      </c>
      <c r="C1441" s="1850" t="s">
        <v>4681</v>
      </c>
      <c r="D1441" s="1850" t="s">
        <v>4682</v>
      </c>
      <c r="E1441" s="1850" t="s">
        <v>4683</v>
      </c>
      <c r="F1441" s="1850" t="s">
        <v>2281</v>
      </c>
      <c r="G1441" s="1850" t="s">
        <v>4684</v>
      </c>
      <c r="H1441" s="1850" t="s">
        <v>4685</v>
      </c>
      <c r="I1441" s="1850" t="s">
        <v>910</v>
      </c>
    </row>
    <row customHeight="1" ht="11.25">
      <c r="A1442" s="1850" t="s">
        <v>2250</v>
      </c>
      <c r="B1442" s="1850" t="s">
        <v>16</v>
      </c>
      <c r="C1442" s="1850" t="s">
        <v>4686</v>
      </c>
      <c r="D1442" s="1850" t="s">
        <v>4687</v>
      </c>
      <c r="E1442" s="1850" t="s">
        <v>4688</v>
      </c>
      <c r="F1442" s="1850" t="s">
        <v>2307</v>
      </c>
      <c r="G1442" s="1850" t="s">
        <v>4689</v>
      </c>
      <c r="H1442" s="1850" t="s">
        <v>28</v>
      </c>
      <c r="I1442" s="1850" t="s">
        <v>910</v>
      </c>
    </row>
    <row customHeight="1" ht="11.25">
      <c r="A1443" s="1850" t="s">
        <v>2250</v>
      </c>
      <c r="B1443" s="1850" t="s">
        <v>16</v>
      </c>
      <c r="C1443" s="1850" t="s">
        <v>4690</v>
      </c>
      <c r="D1443" s="1850" t="s">
        <v>4691</v>
      </c>
      <c r="E1443" s="1850" t="s">
        <v>4692</v>
      </c>
      <c r="F1443" s="1850" t="s">
        <v>2384</v>
      </c>
      <c r="G1443" s="1850" t="s">
        <v>4693</v>
      </c>
      <c r="H1443" s="1850" t="s">
        <v>4694</v>
      </c>
      <c r="I1443" s="1850" t="s">
        <v>910</v>
      </c>
    </row>
    <row customHeight="1" ht="11.25">
      <c r="A1444" s="1850" t="s">
        <v>2250</v>
      </c>
      <c r="B1444" s="1850" t="s">
        <v>16</v>
      </c>
      <c r="C1444" s="1850" t="s">
        <v>3690</v>
      </c>
      <c r="D1444" s="1850" t="s">
        <v>3691</v>
      </c>
      <c r="E1444" s="1850" t="s">
        <v>3692</v>
      </c>
      <c r="F1444" s="1850" t="s">
        <v>3693</v>
      </c>
      <c r="G1444" s="1850" t="s">
        <v>28</v>
      </c>
      <c r="H1444" s="1850" t="s">
        <v>28</v>
      </c>
      <c r="I1444" s="1850" t="s">
        <v>910</v>
      </c>
    </row>
    <row customHeight="1" ht="11.25">
      <c r="A1445" s="1850" t="s">
        <v>2250</v>
      </c>
      <c r="B1445" s="1850" t="s">
        <v>16</v>
      </c>
      <c r="C1445" s="1850" t="s">
        <v>4695</v>
      </c>
      <c r="D1445" s="1850" t="s">
        <v>4696</v>
      </c>
      <c r="E1445" s="1850" t="s">
        <v>3692</v>
      </c>
      <c r="F1445" s="1850" t="s">
        <v>4697</v>
      </c>
      <c r="G1445" s="1850" t="s">
        <v>4698</v>
      </c>
      <c r="H1445" s="1850" t="s">
        <v>28</v>
      </c>
      <c r="I1445" s="1850" t="s">
        <v>910</v>
      </c>
    </row>
    <row customHeight="1" ht="11.25">
      <c r="A1446" s="1850" t="s">
        <v>2250</v>
      </c>
      <c r="B1446" s="1850" t="s">
        <v>16</v>
      </c>
      <c r="C1446" s="1850" t="s">
        <v>3708</v>
      </c>
      <c r="D1446" s="1850" t="s">
        <v>3709</v>
      </c>
      <c r="E1446" s="1850" t="s">
        <v>3692</v>
      </c>
      <c r="F1446" s="1850" t="s">
        <v>3710</v>
      </c>
      <c r="G1446" s="1850" t="s">
        <v>28</v>
      </c>
      <c r="H1446" s="1850" t="s">
        <v>28</v>
      </c>
      <c r="I1446" s="1850" t="s">
        <v>910</v>
      </c>
    </row>
    <row customHeight="1" ht="11.25">
      <c r="A1447" s="1850" t="s">
        <v>2250</v>
      </c>
      <c r="B1447" s="1850" t="s">
        <v>16</v>
      </c>
      <c r="C1447" s="1850" t="s">
        <v>3723</v>
      </c>
      <c r="D1447" s="1850" t="s">
        <v>3724</v>
      </c>
      <c r="E1447" s="1850" t="s">
        <v>3725</v>
      </c>
      <c r="F1447" s="1850" t="s">
        <v>2690</v>
      </c>
      <c r="G1447" s="1850" t="s">
        <v>3726</v>
      </c>
      <c r="H1447" s="1850" t="s">
        <v>28</v>
      </c>
      <c r="I1447" s="1850" t="s">
        <v>910</v>
      </c>
    </row>
    <row customHeight="1" ht="11.25">
      <c r="A1448" s="1850" t="s">
        <v>2250</v>
      </c>
      <c r="B1448" s="1850" t="s">
        <v>16</v>
      </c>
      <c r="C1448" s="1850" t="s">
        <v>3727</v>
      </c>
      <c r="D1448" s="1850" t="s">
        <v>3728</v>
      </c>
      <c r="E1448" s="1850" t="s">
        <v>3725</v>
      </c>
      <c r="F1448" s="1850" t="s">
        <v>3729</v>
      </c>
      <c r="G1448" s="1850" t="s">
        <v>3726</v>
      </c>
      <c r="H1448" s="1850" t="s">
        <v>28</v>
      </c>
      <c r="I1448" s="1850" t="s">
        <v>910</v>
      </c>
    </row>
    <row customHeight="1" ht="11.25">
      <c r="A1449" s="1850" t="s">
        <v>2250</v>
      </c>
      <c r="B1449" s="1850" t="s">
        <v>16</v>
      </c>
      <c r="C1449" s="1850" t="s">
        <v>3759</v>
      </c>
      <c r="D1449" s="1850" t="s">
        <v>3760</v>
      </c>
      <c r="E1449" s="1850" t="s">
        <v>3761</v>
      </c>
      <c r="F1449" s="1850" t="s">
        <v>2254</v>
      </c>
      <c r="G1449" s="1850" t="s">
        <v>2759</v>
      </c>
      <c r="H1449" s="1850" t="s">
        <v>28</v>
      </c>
      <c r="I1449" s="1850" t="s">
        <v>910</v>
      </c>
    </row>
    <row customHeight="1" ht="11.25">
      <c r="A1450" s="1850" t="s">
        <v>2250</v>
      </c>
      <c r="B1450" s="1850" t="s">
        <v>16</v>
      </c>
      <c r="C1450" s="1850" t="s">
        <v>3772</v>
      </c>
      <c r="D1450" s="1850" t="s">
        <v>3773</v>
      </c>
      <c r="E1450" s="1850" t="s">
        <v>3774</v>
      </c>
      <c r="F1450" s="1850" t="s">
        <v>3775</v>
      </c>
      <c r="G1450" s="1850" t="s">
        <v>28</v>
      </c>
      <c r="H1450" s="1850" t="s">
        <v>3776</v>
      </c>
      <c r="I1450" s="1850" t="s">
        <v>910</v>
      </c>
    </row>
    <row customHeight="1" ht="11.25">
      <c r="A1451" s="1850" t="s">
        <v>2250</v>
      </c>
      <c r="B1451" s="1850" t="s">
        <v>16</v>
      </c>
      <c r="C1451" s="1850" t="s">
        <v>4839</v>
      </c>
      <c r="D1451" s="1850" t="s">
        <v>4840</v>
      </c>
      <c r="E1451" s="1850" t="s">
        <v>4841</v>
      </c>
      <c r="F1451" s="1850" t="s">
        <v>3864</v>
      </c>
      <c r="G1451" s="1850" t="s">
        <v>28</v>
      </c>
      <c r="H1451" s="1850" t="s">
        <v>28</v>
      </c>
      <c r="I1451" s="1850" t="s">
        <v>910</v>
      </c>
    </row>
    <row customHeight="1" ht="11.25">
      <c r="A1452" s="1850" t="s">
        <v>2250</v>
      </c>
      <c r="B1452" s="1850" t="s">
        <v>16</v>
      </c>
      <c r="C1452" s="1850" t="s">
        <v>3782</v>
      </c>
      <c r="D1452" s="1850" t="s">
        <v>3783</v>
      </c>
      <c r="E1452" s="1850" t="s">
        <v>3784</v>
      </c>
      <c r="F1452" s="1850" t="s">
        <v>2254</v>
      </c>
      <c r="G1452" s="1850" t="s">
        <v>28</v>
      </c>
      <c r="H1452" s="1850" t="s">
        <v>28</v>
      </c>
      <c r="I1452" s="1850" t="s">
        <v>910</v>
      </c>
    </row>
    <row customHeight="1" ht="11.25">
      <c r="A1453" s="1850" t="s">
        <v>2250</v>
      </c>
      <c r="B1453" s="1850" t="s">
        <v>16</v>
      </c>
      <c r="C1453" s="1850" t="s">
        <v>3785</v>
      </c>
      <c r="D1453" s="1850" t="s">
        <v>3786</v>
      </c>
      <c r="E1453" s="1850" t="s">
        <v>3787</v>
      </c>
      <c r="F1453" s="1850" t="s">
        <v>2357</v>
      </c>
      <c r="G1453" s="1850" t="s">
        <v>3788</v>
      </c>
      <c r="H1453" s="1850" t="s">
        <v>3789</v>
      </c>
      <c r="I1453" s="1850" t="s">
        <v>910</v>
      </c>
    </row>
    <row customHeight="1" ht="11.25">
      <c r="A1454" s="1850" t="s">
        <v>2250</v>
      </c>
      <c r="B1454" s="1850" t="s">
        <v>16</v>
      </c>
      <c r="C1454" s="1850" t="s">
        <v>4703</v>
      </c>
      <c r="D1454" s="1850" t="s">
        <v>4704</v>
      </c>
      <c r="E1454" s="1850" t="s">
        <v>4705</v>
      </c>
      <c r="F1454" s="1850" t="s">
        <v>2357</v>
      </c>
      <c r="G1454" s="1850" t="s">
        <v>28</v>
      </c>
      <c r="H1454" s="1850" t="s">
        <v>28</v>
      </c>
      <c r="I1454" s="1850" t="s">
        <v>910</v>
      </c>
    </row>
    <row customHeight="1" ht="11.25">
      <c r="A1455" s="1850" t="s">
        <v>2250</v>
      </c>
      <c r="B1455" s="1850" t="s">
        <v>16</v>
      </c>
      <c r="C1455" s="1850" t="s">
        <v>3794</v>
      </c>
      <c r="D1455" s="1850" t="s">
        <v>3795</v>
      </c>
      <c r="E1455" s="1850" t="s">
        <v>3796</v>
      </c>
      <c r="F1455" s="1850" t="s">
        <v>2344</v>
      </c>
      <c r="G1455" s="1850" t="s">
        <v>28</v>
      </c>
      <c r="H1455" s="1850" t="s">
        <v>28</v>
      </c>
      <c r="I1455" s="1850" t="s">
        <v>910</v>
      </c>
    </row>
    <row customHeight="1" ht="11.25">
      <c r="A1456" s="1850" t="s">
        <v>2250</v>
      </c>
      <c r="B1456" s="1850" t="s">
        <v>16</v>
      </c>
      <c r="C1456" s="1850" t="s">
        <v>3800</v>
      </c>
      <c r="D1456" s="1850" t="s">
        <v>3801</v>
      </c>
      <c r="E1456" s="1850" t="s">
        <v>3802</v>
      </c>
      <c r="F1456" s="1850" t="s">
        <v>2340</v>
      </c>
      <c r="G1456" s="1850" t="s">
        <v>28</v>
      </c>
      <c r="H1456" s="1850" t="s">
        <v>28</v>
      </c>
      <c r="I1456" s="1850" t="s">
        <v>910</v>
      </c>
    </row>
    <row customHeight="1" ht="11.25">
      <c r="A1457" s="1850" t="s">
        <v>2250</v>
      </c>
      <c r="B1457" s="1850" t="s">
        <v>16</v>
      </c>
      <c r="C1457" s="1850" t="s">
        <v>3813</v>
      </c>
      <c r="D1457" s="1850" t="s">
        <v>3814</v>
      </c>
      <c r="E1457" s="1850" t="s">
        <v>3815</v>
      </c>
      <c r="F1457" s="1850" t="s">
        <v>2353</v>
      </c>
      <c r="G1457" s="1850" t="s">
        <v>28</v>
      </c>
      <c r="H1457" s="1850" t="s">
        <v>28</v>
      </c>
      <c r="I1457" s="1850" t="s">
        <v>910</v>
      </c>
    </row>
    <row customHeight="1" ht="11.25">
      <c r="A1458" s="1850" t="s">
        <v>2250</v>
      </c>
      <c r="B1458" s="1850" t="s">
        <v>16</v>
      </c>
      <c r="C1458" s="1850" t="s">
        <v>3826</v>
      </c>
      <c r="D1458" s="1850" t="s">
        <v>3827</v>
      </c>
      <c r="E1458" s="1850" t="s">
        <v>3828</v>
      </c>
      <c r="F1458" s="1850" t="s">
        <v>2344</v>
      </c>
      <c r="G1458" s="1850" t="s">
        <v>3829</v>
      </c>
      <c r="H1458" s="1850" t="s">
        <v>28</v>
      </c>
      <c r="I1458" s="1850" t="s">
        <v>910</v>
      </c>
    </row>
    <row customHeight="1" ht="11.25">
      <c r="A1459" s="1850" t="s">
        <v>2250</v>
      </c>
      <c r="B1459" s="1850" t="s">
        <v>16</v>
      </c>
      <c r="C1459" s="1850" t="s">
        <v>4842</v>
      </c>
      <c r="D1459" s="1850" t="s">
        <v>4843</v>
      </c>
      <c r="E1459" s="1850" t="s">
        <v>4844</v>
      </c>
      <c r="F1459" s="1850" t="s">
        <v>2307</v>
      </c>
      <c r="G1459" s="1850" t="s">
        <v>28</v>
      </c>
      <c r="H1459" s="1850" t="s">
        <v>28</v>
      </c>
      <c r="I1459" s="1850" t="s">
        <v>910</v>
      </c>
    </row>
    <row customHeight="1" ht="11.25">
      <c r="A1460" s="1850" t="s">
        <v>2250</v>
      </c>
      <c r="B1460" s="1850" t="s">
        <v>16</v>
      </c>
      <c r="C1460" s="1850" t="s">
        <v>4706</v>
      </c>
      <c r="D1460" s="1850" t="s">
        <v>4707</v>
      </c>
      <c r="E1460" s="1850" t="s">
        <v>4708</v>
      </c>
      <c r="F1460" s="1850" t="s">
        <v>3220</v>
      </c>
      <c r="G1460" s="1850" t="s">
        <v>3152</v>
      </c>
      <c r="H1460" s="1850" t="s">
        <v>28</v>
      </c>
      <c r="I1460" s="1850" t="s">
        <v>910</v>
      </c>
    </row>
    <row customHeight="1" ht="11.25">
      <c r="A1461" s="1850" t="s">
        <v>2250</v>
      </c>
      <c r="B1461" s="1850" t="s">
        <v>16</v>
      </c>
      <c r="C1461" s="1850" t="s">
        <v>4845</v>
      </c>
      <c r="D1461" s="1850" t="s">
        <v>4846</v>
      </c>
      <c r="E1461" s="1850" t="s">
        <v>4847</v>
      </c>
      <c r="F1461" s="1850" t="s">
        <v>2712</v>
      </c>
      <c r="G1461" s="1850" t="s">
        <v>28</v>
      </c>
      <c r="H1461" s="1850" t="s">
        <v>28</v>
      </c>
      <c r="I1461" s="1850" t="s">
        <v>910</v>
      </c>
    </row>
    <row customHeight="1" ht="11.25">
      <c r="A1462" s="1850" t="s">
        <v>2250</v>
      </c>
      <c r="B1462" s="1850" t="s">
        <v>16</v>
      </c>
      <c r="C1462" s="1850" t="s">
        <v>4709</v>
      </c>
      <c r="D1462" s="1850" t="s">
        <v>4710</v>
      </c>
      <c r="E1462" s="1850" t="s">
        <v>4711</v>
      </c>
      <c r="F1462" s="1850" t="s">
        <v>2598</v>
      </c>
      <c r="G1462" s="1850" t="s">
        <v>4712</v>
      </c>
      <c r="H1462" s="1850" t="s">
        <v>4713</v>
      </c>
      <c r="I1462" s="1850" t="s">
        <v>910</v>
      </c>
    </row>
    <row customHeight="1" ht="11.25">
      <c r="A1463" s="1850" t="s">
        <v>2250</v>
      </c>
      <c r="B1463" s="1850" t="s">
        <v>16</v>
      </c>
      <c r="C1463" s="1850" t="s">
        <v>3872</v>
      </c>
      <c r="D1463" s="1850" t="s">
        <v>3873</v>
      </c>
      <c r="E1463" s="1850" t="s">
        <v>3874</v>
      </c>
      <c r="F1463" s="1850" t="s">
        <v>2357</v>
      </c>
      <c r="G1463" s="1850" t="s">
        <v>28</v>
      </c>
      <c r="H1463" s="1850" t="s">
        <v>28</v>
      </c>
      <c r="I1463" s="1850" t="s">
        <v>910</v>
      </c>
    </row>
    <row customHeight="1" ht="11.25">
      <c r="A1464" s="1850" t="s">
        <v>2250</v>
      </c>
      <c r="B1464" s="1850" t="s">
        <v>16</v>
      </c>
      <c r="C1464" s="1850" t="s">
        <v>4848</v>
      </c>
      <c r="D1464" s="1850" t="s">
        <v>4849</v>
      </c>
      <c r="E1464" s="1850" t="s">
        <v>4850</v>
      </c>
      <c r="F1464" s="1850" t="s">
        <v>3864</v>
      </c>
      <c r="G1464" s="1850" t="s">
        <v>28</v>
      </c>
      <c r="H1464" s="1850" t="s">
        <v>28</v>
      </c>
      <c r="I1464" s="1850" t="s">
        <v>910</v>
      </c>
    </row>
    <row customHeight="1" ht="11.25">
      <c r="A1465" s="1850" t="s">
        <v>2250</v>
      </c>
      <c r="B1465" s="1850" t="s">
        <v>16</v>
      </c>
      <c r="C1465" s="1850" t="s">
        <v>3898</v>
      </c>
      <c r="D1465" s="1850" t="s">
        <v>3899</v>
      </c>
      <c r="E1465" s="1850" t="s">
        <v>3900</v>
      </c>
      <c r="F1465" s="1850" t="s">
        <v>2349</v>
      </c>
      <c r="G1465" s="1850" t="s">
        <v>28</v>
      </c>
      <c r="H1465" s="1850" t="s">
        <v>28</v>
      </c>
      <c r="I1465" s="1850" t="s">
        <v>910</v>
      </c>
    </row>
    <row customHeight="1" ht="11.25">
      <c r="A1466" s="1850" t="s">
        <v>2250</v>
      </c>
      <c r="B1466" s="1850" t="s">
        <v>16</v>
      </c>
      <c r="C1466" s="1850" t="s">
        <v>3901</v>
      </c>
      <c r="D1466" s="1850" t="s">
        <v>3902</v>
      </c>
      <c r="E1466" s="1850" t="s">
        <v>3903</v>
      </c>
      <c r="F1466" s="1850" t="s">
        <v>2801</v>
      </c>
      <c r="G1466" s="1850" t="s">
        <v>3904</v>
      </c>
      <c r="H1466" s="1850" t="s">
        <v>28</v>
      </c>
      <c r="I1466" s="1850" t="s">
        <v>910</v>
      </c>
    </row>
    <row customHeight="1" ht="11.25">
      <c r="A1467" s="1850" t="s">
        <v>2250</v>
      </c>
      <c r="B1467" s="1850" t="s">
        <v>16</v>
      </c>
      <c r="C1467" s="1850" t="s">
        <v>4851</v>
      </c>
      <c r="D1467" s="1850" t="s">
        <v>4852</v>
      </c>
      <c r="E1467" s="1850" t="s">
        <v>4853</v>
      </c>
      <c r="F1467" s="1850" t="s">
        <v>3220</v>
      </c>
      <c r="G1467" s="1850" t="s">
        <v>4854</v>
      </c>
      <c r="H1467" s="1850" t="s">
        <v>28</v>
      </c>
      <c r="I1467" s="1850" t="s">
        <v>910</v>
      </c>
    </row>
    <row customHeight="1" ht="11.25">
      <c r="A1468" s="1850" t="s">
        <v>2250</v>
      </c>
      <c r="B1468" s="1850" t="s">
        <v>16</v>
      </c>
      <c r="C1468" s="1850" t="s">
        <v>3920</v>
      </c>
      <c r="D1468" s="1850" t="s">
        <v>3921</v>
      </c>
      <c r="E1468" s="1850" t="s">
        <v>3922</v>
      </c>
      <c r="F1468" s="1850" t="s">
        <v>2340</v>
      </c>
      <c r="G1468" s="1850" t="s">
        <v>3923</v>
      </c>
      <c r="H1468" s="1850" t="s">
        <v>28</v>
      </c>
      <c r="I1468" s="1850" t="s">
        <v>910</v>
      </c>
    </row>
    <row customHeight="1" ht="11.25">
      <c r="A1469" s="1850" t="s">
        <v>2250</v>
      </c>
      <c r="B1469" s="1850" t="s">
        <v>16</v>
      </c>
      <c r="C1469" s="1850" t="s">
        <v>3931</v>
      </c>
      <c r="D1469" s="1850" t="s">
        <v>3932</v>
      </c>
      <c r="E1469" s="1850" t="s">
        <v>3933</v>
      </c>
      <c r="F1469" s="1850" t="s">
        <v>2340</v>
      </c>
      <c r="G1469" s="1850" t="s">
        <v>3934</v>
      </c>
      <c r="H1469" s="1850" t="s">
        <v>28</v>
      </c>
      <c r="I1469" s="1850" t="s">
        <v>910</v>
      </c>
    </row>
    <row customHeight="1" ht="11.25">
      <c r="A1470" s="1850" t="s">
        <v>2250</v>
      </c>
      <c r="B1470" s="1850" t="s">
        <v>16</v>
      </c>
      <c r="C1470" s="1850" t="s">
        <v>4855</v>
      </c>
      <c r="D1470" s="1850" t="s">
        <v>4856</v>
      </c>
      <c r="E1470" s="1850" t="s">
        <v>4857</v>
      </c>
      <c r="F1470" s="1850" t="s">
        <v>2281</v>
      </c>
      <c r="G1470" s="1850" t="s">
        <v>28</v>
      </c>
      <c r="H1470" s="1850" t="s">
        <v>28</v>
      </c>
      <c r="I1470" s="1850" t="s">
        <v>910</v>
      </c>
    </row>
    <row customHeight="1" ht="11.25">
      <c r="A1471" s="1850" t="s">
        <v>2250</v>
      </c>
      <c r="B1471" s="1850" t="s">
        <v>16</v>
      </c>
      <c r="C1471" s="1850" t="s">
        <v>4714</v>
      </c>
      <c r="D1471" s="1850" t="s">
        <v>4715</v>
      </c>
      <c r="E1471" s="1850" t="s">
        <v>4716</v>
      </c>
      <c r="F1471" s="1850" t="s">
        <v>2349</v>
      </c>
      <c r="G1471" s="1850" t="s">
        <v>4717</v>
      </c>
      <c r="H1471" s="1850" t="s">
        <v>28</v>
      </c>
      <c r="I1471" s="1850" t="s">
        <v>910</v>
      </c>
    </row>
    <row customHeight="1" ht="11.25">
      <c r="A1472" s="1850" t="s">
        <v>2250</v>
      </c>
      <c r="B1472" s="1850" t="s">
        <v>16</v>
      </c>
      <c r="C1472" s="1850" t="s">
        <v>3999</v>
      </c>
      <c r="D1472" s="1850" t="s">
        <v>4000</v>
      </c>
      <c r="E1472" s="1850" t="s">
        <v>4001</v>
      </c>
      <c r="F1472" s="1850" t="s">
        <v>2353</v>
      </c>
      <c r="G1472" s="1850" t="s">
        <v>4002</v>
      </c>
      <c r="H1472" s="1850" t="s">
        <v>28</v>
      </c>
      <c r="I1472" s="1850" t="s">
        <v>910</v>
      </c>
    </row>
    <row customHeight="1" ht="11.25">
      <c r="A1473" s="1850" t="s">
        <v>2250</v>
      </c>
      <c r="B1473" s="1850" t="s">
        <v>16</v>
      </c>
      <c r="C1473" s="1850" t="s">
        <v>4009</v>
      </c>
      <c r="D1473" s="1850" t="s">
        <v>4010</v>
      </c>
      <c r="E1473" s="1850" t="s">
        <v>4011</v>
      </c>
      <c r="F1473" s="1850" t="s">
        <v>2254</v>
      </c>
      <c r="G1473" s="1850" t="s">
        <v>28</v>
      </c>
      <c r="H1473" s="1850" t="s">
        <v>28</v>
      </c>
      <c r="I1473" s="1850" t="s">
        <v>910</v>
      </c>
    </row>
    <row customHeight="1" ht="11.25">
      <c r="A1474" s="1850" t="s">
        <v>2250</v>
      </c>
      <c r="B1474" s="1850" t="s">
        <v>16</v>
      </c>
      <c r="C1474" s="1850" t="s">
        <v>4012</v>
      </c>
      <c r="D1474" s="1850" t="s">
        <v>4013</v>
      </c>
      <c r="E1474" s="1850" t="s">
        <v>4014</v>
      </c>
      <c r="F1474" s="1850" t="s">
        <v>2340</v>
      </c>
      <c r="G1474" s="1850" t="s">
        <v>4015</v>
      </c>
      <c r="H1474" s="1850" t="s">
        <v>4016</v>
      </c>
      <c r="I1474" s="1850" t="s">
        <v>910</v>
      </c>
    </row>
    <row customHeight="1" ht="11.25">
      <c r="A1475" s="1850" t="s">
        <v>2250</v>
      </c>
      <c r="B1475" s="1850" t="s">
        <v>16</v>
      </c>
      <c r="C1475" s="1850" t="s">
        <v>4028</v>
      </c>
      <c r="D1475" s="1850" t="s">
        <v>4029</v>
      </c>
      <c r="E1475" s="1850" t="s">
        <v>4030</v>
      </c>
      <c r="F1475" s="1850" t="s">
        <v>2590</v>
      </c>
      <c r="G1475" s="1850" t="s">
        <v>4031</v>
      </c>
      <c r="H1475" s="1850" t="s">
        <v>28</v>
      </c>
      <c r="I1475" s="1850" t="s">
        <v>910</v>
      </c>
    </row>
    <row customHeight="1" ht="11.25">
      <c r="A1476" s="1850" t="s">
        <v>2250</v>
      </c>
      <c r="B1476" s="1850" t="s">
        <v>16</v>
      </c>
      <c r="C1476" s="1850" t="s">
        <v>4032</v>
      </c>
      <c r="D1476" s="1850" t="s">
        <v>4033</v>
      </c>
      <c r="E1476" s="1850" t="s">
        <v>4034</v>
      </c>
      <c r="F1476" s="1850" t="s">
        <v>2315</v>
      </c>
      <c r="G1476" s="1850" t="s">
        <v>28</v>
      </c>
      <c r="H1476" s="1850" t="s">
        <v>28</v>
      </c>
      <c r="I1476" s="1850" t="s">
        <v>910</v>
      </c>
    </row>
    <row customHeight="1" ht="11.25">
      <c r="A1477" s="1850" t="s">
        <v>2250</v>
      </c>
      <c r="B1477" s="1850" t="s">
        <v>16</v>
      </c>
      <c r="C1477" s="1850" t="s">
        <v>4858</v>
      </c>
      <c r="D1477" s="1850" t="s">
        <v>4859</v>
      </c>
      <c r="E1477" s="1850" t="s">
        <v>4860</v>
      </c>
      <c r="F1477" s="1850" t="s">
        <v>2349</v>
      </c>
      <c r="G1477" s="1850" t="s">
        <v>4838</v>
      </c>
      <c r="H1477" s="1850" t="s">
        <v>28</v>
      </c>
      <c r="I1477" s="1850" t="s">
        <v>910</v>
      </c>
    </row>
    <row customHeight="1" ht="11.25">
      <c r="A1478" s="1850" t="s">
        <v>2250</v>
      </c>
      <c r="B1478" s="1850" t="s">
        <v>16</v>
      </c>
      <c r="C1478" s="1850" t="s">
        <v>4861</v>
      </c>
      <c r="D1478" s="1850" t="s">
        <v>4862</v>
      </c>
      <c r="E1478" s="1850" t="s">
        <v>4863</v>
      </c>
      <c r="F1478" s="1850" t="s">
        <v>2428</v>
      </c>
      <c r="G1478" s="1850" t="s">
        <v>28</v>
      </c>
      <c r="H1478" s="1850" t="s">
        <v>28</v>
      </c>
      <c r="I1478" s="1850" t="s">
        <v>910</v>
      </c>
    </row>
    <row customHeight="1" ht="11.25">
      <c r="A1479" s="1850" t="s">
        <v>2250</v>
      </c>
      <c r="B1479" s="1850" t="s">
        <v>16</v>
      </c>
      <c r="C1479" s="1850" t="s">
        <v>4081</v>
      </c>
      <c r="D1479" s="1850" t="s">
        <v>4082</v>
      </c>
      <c r="E1479" s="1850" t="s">
        <v>4083</v>
      </c>
      <c r="F1479" s="1850" t="s">
        <v>2340</v>
      </c>
      <c r="G1479" s="1850" t="s">
        <v>28</v>
      </c>
      <c r="H1479" s="1850" t="s">
        <v>28</v>
      </c>
      <c r="I1479" s="1850" t="s">
        <v>910</v>
      </c>
    </row>
    <row customHeight="1" ht="11.25">
      <c r="A1480" s="1850" t="s">
        <v>2250</v>
      </c>
      <c r="B1480" s="1850" t="s">
        <v>16</v>
      </c>
      <c r="C1480" s="1850" t="s">
        <v>4722</v>
      </c>
      <c r="D1480" s="1850" t="s">
        <v>4723</v>
      </c>
      <c r="E1480" s="1850" t="s">
        <v>4724</v>
      </c>
      <c r="F1480" s="1850" t="s">
        <v>3844</v>
      </c>
      <c r="G1480" s="1850" t="s">
        <v>4725</v>
      </c>
      <c r="H1480" s="1850" t="s">
        <v>28</v>
      </c>
      <c r="I1480" s="1850" t="s">
        <v>910</v>
      </c>
    </row>
    <row customHeight="1" ht="11.25">
      <c r="A1481" s="1850" t="s">
        <v>2250</v>
      </c>
      <c r="B1481" s="1850" t="s">
        <v>16</v>
      </c>
      <c r="C1481" s="1850" t="s">
        <v>4864</v>
      </c>
      <c r="D1481" s="1850" t="s">
        <v>4865</v>
      </c>
      <c r="E1481" s="1850" t="s">
        <v>4866</v>
      </c>
      <c r="F1481" s="1850" t="s">
        <v>2712</v>
      </c>
      <c r="G1481" s="1850" t="s">
        <v>4867</v>
      </c>
      <c r="H1481" s="1850" t="s">
        <v>28</v>
      </c>
      <c r="I1481" s="1850" t="s">
        <v>910</v>
      </c>
    </row>
    <row customHeight="1" ht="11.25">
      <c r="A1482" s="1850" t="s">
        <v>2250</v>
      </c>
      <c r="B1482" s="1850" t="s">
        <v>16</v>
      </c>
      <c r="C1482" s="1850" t="s">
        <v>4726</v>
      </c>
      <c r="D1482" s="1850" t="s">
        <v>4727</v>
      </c>
      <c r="E1482" s="1850" t="s">
        <v>4728</v>
      </c>
      <c r="F1482" s="1850" t="s">
        <v>2384</v>
      </c>
      <c r="G1482" s="1850" t="s">
        <v>28</v>
      </c>
      <c r="H1482" s="1850" t="s">
        <v>4729</v>
      </c>
      <c r="I1482" s="1850" t="s">
        <v>910</v>
      </c>
    </row>
    <row customHeight="1" ht="11.25">
      <c r="A1483" s="1850" t="s">
        <v>2250</v>
      </c>
      <c r="B1483" s="1850" t="s">
        <v>16</v>
      </c>
      <c r="C1483" s="1850" t="s">
        <v>4106</v>
      </c>
      <c r="D1483" s="1850" t="s">
        <v>4107</v>
      </c>
      <c r="E1483" s="1850" t="s">
        <v>4108</v>
      </c>
      <c r="F1483" s="1850" t="s">
        <v>2590</v>
      </c>
      <c r="G1483" s="1850" t="s">
        <v>28</v>
      </c>
      <c r="H1483" s="1850" t="s">
        <v>28</v>
      </c>
      <c r="I1483" s="1850" t="s">
        <v>910</v>
      </c>
    </row>
    <row customHeight="1" ht="11.25">
      <c r="A1484" s="1850" t="s">
        <v>2250</v>
      </c>
      <c r="B1484" s="1850" t="s">
        <v>16</v>
      </c>
      <c r="C1484" s="1850" t="s">
        <v>4112</v>
      </c>
      <c r="D1484" s="1850" t="s">
        <v>4113</v>
      </c>
      <c r="E1484" s="1850" t="s">
        <v>4114</v>
      </c>
      <c r="F1484" s="1850" t="s">
        <v>2349</v>
      </c>
      <c r="G1484" s="1850" t="s">
        <v>28</v>
      </c>
      <c r="H1484" s="1850" t="s">
        <v>28</v>
      </c>
      <c r="I1484" s="1850" t="s">
        <v>910</v>
      </c>
    </row>
    <row customHeight="1" ht="11.25">
      <c r="A1485" s="1850" t="s">
        <v>2250</v>
      </c>
      <c r="B1485" s="1850" t="s">
        <v>16</v>
      </c>
      <c r="C1485" s="1850" t="s">
        <v>4122</v>
      </c>
      <c r="D1485" s="1850" t="s">
        <v>4123</v>
      </c>
      <c r="E1485" s="1850" t="s">
        <v>4124</v>
      </c>
      <c r="F1485" s="1850" t="s">
        <v>4125</v>
      </c>
      <c r="G1485" s="1850" t="s">
        <v>4126</v>
      </c>
      <c r="H1485" s="1850" t="s">
        <v>28</v>
      </c>
      <c r="I1485" s="1850" t="s">
        <v>910</v>
      </c>
    </row>
    <row customHeight="1" ht="11.25">
      <c r="A1486" s="1850" t="s">
        <v>2250</v>
      </c>
      <c r="B1486" s="1850" t="s">
        <v>16</v>
      </c>
      <c r="C1486" s="1850" t="s">
        <v>4868</v>
      </c>
      <c r="D1486" s="1850" t="s">
        <v>4869</v>
      </c>
      <c r="E1486" s="1850" t="s">
        <v>4870</v>
      </c>
      <c r="F1486" s="1850" t="s">
        <v>2349</v>
      </c>
      <c r="G1486" s="1850" t="s">
        <v>28</v>
      </c>
      <c r="H1486" s="1850" t="s">
        <v>28</v>
      </c>
      <c r="I1486" s="1850" t="s">
        <v>910</v>
      </c>
    </row>
    <row customHeight="1" ht="11.25">
      <c r="A1487" s="1850" t="s">
        <v>2250</v>
      </c>
      <c r="B1487" s="1850" t="s">
        <v>16</v>
      </c>
      <c r="C1487" s="1850" t="s">
        <v>4138</v>
      </c>
      <c r="D1487" s="1850" t="s">
        <v>4139</v>
      </c>
      <c r="E1487" s="1850" t="s">
        <v>4140</v>
      </c>
      <c r="F1487" s="1850" t="s">
        <v>2315</v>
      </c>
      <c r="G1487" s="1850" t="s">
        <v>28</v>
      </c>
      <c r="H1487" s="1850" t="s">
        <v>28</v>
      </c>
      <c r="I1487" s="1850" t="s">
        <v>910</v>
      </c>
    </row>
    <row customHeight="1" ht="11.25">
      <c r="A1488" s="1850" t="s">
        <v>2250</v>
      </c>
      <c r="B1488" s="1850" t="s">
        <v>16</v>
      </c>
      <c r="C1488" s="1850" t="s">
        <v>4176</v>
      </c>
      <c r="D1488" s="1850" t="s">
        <v>4177</v>
      </c>
      <c r="E1488" s="1850" t="s">
        <v>4178</v>
      </c>
      <c r="F1488" s="1850" t="s">
        <v>2325</v>
      </c>
      <c r="G1488" s="1850" t="s">
        <v>28</v>
      </c>
      <c r="H1488" s="1850" t="s">
        <v>28</v>
      </c>
      <c r="I1488" s="1850" t="s">
        <v>910</v>
      </c>
    </row>
    <row customHeight="1" ht="11.25">
      <c r="A1489" s="1850" t="s">
        <v>2250</v>
      </c>
      <c r="B1489" s="1850" t="s">
        <v>16</v>
      </c>
      <c r="C1489" s="1850" t="s">
        <v>4734</v>
      </c>
      <c r="D1489" s="1850" t="s">
        <v>4735</v>
      </c>
      <c r="E1489" s="1850" t="s">
        <v>4736</v>
      </c>
      <c r="F1489" s="1850" t="s">
        <v>2579</v>
      </c>
      <c r="G1489" s="1850" t="s">
        <v>28</v>
      </c>
      <c r="H1489" s="1850" t="s">
        <v>28</v>
      </c>
      <c r="I1489" s="1850" t="s">
        <v>910</v>
      </c>
    </row>
    <row customHeight="1" ht="11.25">
      <c r="A1490" s="1850" t="s">
        <v>2250</v>
      </c>
      <c r="B1490" s="1850" t="s">
        <v>16</v>
      </c>
      <c r="C1490" s="1850" t="s">
        <v>4202</v>
      </c>
      <c r="D1490" s="1850" t="s">
        <v>4203</v>
      </c>
      <c r="E1490" s="1850" t="s">
        <v>2562</v>
      </c>
      <c r="F1490" s="1850" t="s">
        <v>4204</v>
      </c>
      <c r="G1490" s="1850" t="s">
        <v>28</v>
      </c>
      <c r="H1490" s="1850" t="s">
        <v>28</v>
      </c>
      <c r="I1490" s="1850" t="s">
        <v>910</v>
      </c>
    </row>
    <row customHeight="1" ht="11.25">
      <c r="A1491" s="1850" t="s">
        <v>2250</v>
      </c>
      <c r="B1491" s="1850" t="s">
        <v>16</v>
      </c>
      <c r="C1491" s="1850" t="s">
        <v>4219</v>
      </c>
      <c r="D1491" s="1850" t="s">
        <v>4220</v>
      </c>
      <c r="E1491" s="1850" t="s">
        <v>4221</v>
      </c>
      <c r="F1491" s="1850" t="s">
        <v>2384</v>
      </c>
      <c r="G1491" s="1850" t="s">
        <v>3829</v>
      </c>
      <c r="H1491" s="1850" t="s">
        <v>28</v>
      </c>
      <c r="I1491" s="1850" t="s">
        <v>910</v>
      </c>
    </row>
    <row customHeight="1" ht="11.25">
      <c r="A1492" s="1850" t="s">
        <v>2250</v>
      </c>
      <c r="B1492" s="1850" t="s">
        <v>16</v>
      </c>
      <c r="C1492" s="1850" t="s">
        <v>4234</v>
      </c>
      <c r="D1492" s="1850" t="s">
        <v>4235</v>
      </c>
      <c r="E1492" s="1850" t="s">
        <v>4236</v>
      </c>
      <c r="F1492" s="1850" t="s">
        <v>2272</v>
      </c>
      <c r="G1492" s="1850" t="s">
        <v>28</v>
      </c>
      <c r="H1492" s="1850" t="s">
        <v>28</v>
      </c>
      <c r="I1492" s="1850" t="s">
        <v>910</v>
      </c>
    </row>
    <row customHeight="1" ht="11.25">
      <c r="A1493" s="1850" t="s">
        <v>2250</v>
      </c>
      <c r="B1493" s="1850" t="s">
        <v>16</v>
      </c>
      <c r="C1493" s="1850" t="s">
        <v>4245</v>
      </c>
      <c r="D1493" s="1850" t="s">
        <v>4246</v>
      </c>
      <c r="E1493" s="1850" t="s">
        <v>4247</v>
      </c>
      <c r="F1493" s="1850" t="s">
        <v>4248</v>
      </c>
      <c r="G1493" s="1850" t="s">
        <v>28</v>
      </c>
      <c r="H1493" s="1850" t="s">
        <v>28</v>
      </c>
      <c r="I1493" s="1850" t="s">
        <v>910</v>
      </c>
    </row>
    <row customHeight="1" ht="11.25">
      <c r="A1494" s="1850" t="s">
        <v>2250</v>
      </c>
      <c r="B1494" s="1850" t="s">
        <v>16</v>
      </c>
      <c r="C1494" s="1850" t="s">
        <v>4249</v>
      </c>
      <c r="D1494" s="1850" t="s">
        <v>4250</v>
      </c>
      <c r="E1494" s="1850" t="s">
        <v>4251</v>
      </c>
      <c r="F1494" s="1850" t="s">
        <v>2590</v>
      </c>
      <c r="G1494" s="1850" t="s">
        <v>3829</v>
      </c>
      <c r="H1494" s="1850" t="s">
        <v>28</v>
      </c>
      <c r="I1494" s="1850" t="s">
        <v>910</v>
      </c>
    </row>
    <row customHeight="1" ht="11.25">
      <c r="A1495" s="1850" t="s">
        <v>2250</v>
      </c>
      <c r="B1495" s="1850" t="s">
        <v>16</v>
      </c>
      <c r="C1495" s="1850" t="s">
        <v>4252</v>
      </c>
      <c r="D1495" s="1850" t="s">
        <v>4253</v>
      </c>
      <c r="E1495" s="1850" t="s">
        <v>4254</v>
      </c>
      <c r="F1495" s="1850" t="s">
        <v>4255</v>
      </c>
      <c r="G1495" s="1850" t="s">
        <v>28</v>
      </c>
      <c r="H1495" s="1850" t="s">
        <v>28</v>
      </c>
      <c r="I1495" s="1850" t="s">
        <v>910</v>
      </c>
    </row>
    <row customHeight="1" ht="11.25">
      <c r="A1496" s="1850" t="s">
        <v>2250</v>
      </c>
      <c r="B1496" s="1850" t="s">
        <v>16</v>
      </c>
      <c r="C1496" s="1850" t="s">
        <v>4256</v>
      </c>
      <c r="D1496" s="1850" t="s">
        <v>4257</v>
      </c>
      <c r="E1496" s="1850" t="s">
        <v>4258</v>
      </c>
      <c r="F1496" s="1850" t="s">
        <v>2286</v>
      </c>
      <c r="G1496" s="1850" t="s">
        <v>28</v>
      </c>
      <c r="H1496" s="1850" t="s">
        <v>28</v>
      </c>
      <c r="I1496" s="1850" t="s">
        <v>910</v>
      </c>
    </row>
    <row customHeight="1" ht="11.25">
      <c r="A1497" s="1850" t="s">
        <v>2250</v>
      </c>
      <c r="B1497" s="1850" t="s">
        <v>16</v>
      </c>
      <c r="C1497" s="1850" t="s">
        <v>4266</v>
      </c>
      <c r="D1497" s="1850" t="s">
        <v>4267</v>
      </c>
      <c r="E1497" s="1850" t="s">
        <v>4268</v>
      </c>
      <c r="F1497" s="1850" t="s">
        <v>2272</v>
      </c>
      <c r="G1497" s="1850" t="s">
        <v>4269</v>
      </c>
      <c r="H1497" s="1850" t="s">
        <v>4270</v>
      </c>
      <c r="I1497" s="1850" t="s">
        <v>910</v>
      </c>
    </row>
    <row customHeight="1" ht="11.25">
      <c r="A1498" s="1850" t="s">
        <v>2250</v>
      </c>
      <c r="B1498" s="1850" t="s">
        <v>16</v>
      </c>
      <c r="C1498" s="1850" t="s">
        <v>4740</v>
      </c>
      <c r="D1498" s="1850" t="s">
        <v>4741</v>
      </c>
      <c r="E1498" s="1850" t="s">
        <v>4742</v>
      </c>
      <c r="F1498" s="1850" t="s">
        <v>2272</v>
      </c>
      <c r="G1498" s="1850" t="s">
        <v>4743</v>
      </c>
      <c r="H1498" s="1850" t="s">
        <v>28</v>
      </c>
      <c r="I1498" s="1850" t="s">
        <v>910</v>
      </c>
    </row>
    <row customHeight="1" ht="11.25">
      <c r="A1499" s="1850" t="s">
        <v>2250</v>
      </c>
      <c r="B1499" s="1850" t="s">
        <v>16</v>
      </c>
      <c r="C1499" s="1850" t="s">
        <v>4274</v>
      </c>
      <c r="D1499" s="1850" t="s">
        <v>4275</v>
      </c>
      <c r="E1499" s="1850" t="s">
        <v>4276</v>
      </c>
      <c r="F1499" s="1850" t="s">
        <v>2325</v>
      </c>
      <c r="G1499" s="1850" t="s">
        <v>4277</v>
      </c>
      <c r="H1499" s="1850" t="s">
        <v>28</v>
      </c>
      <c r="I1499" s="1850" t="s">
        <v>910</v>
      </c>
    </row>
    <row customHeight="1" ht="11.25">
      <c r="A1500" s="1850" t="s">
        <v>2250</v>
      </c>
      <c r="B1500" s="1850" t="s">
        <v>16</v>
      </c>
      <c r="C1500" s="1850" t="s">
        <v>4278</v>
      </c>
      <c r="D1500" s="1850" t="s">
        <v>4279</v>
      </c>
      <c r="E1500" s="1850" t="s">
        <v>4280</v>
      </c>
      <c r="F1500" s="1850" t="s">
        <v>2349</v>
      </c>
      <c r="G1500" s="1850" t="s">
        <v>4281</v>
      </c>
      <c r="H1500" s="1850" t="s">
        <v>28</v>
      </c>
      <c r="I1500" s="1850" t="s">
        <v>910</v>
      </c>
    </row>
    <row customHeight="1" ht="11.25">
      <c r="A1501" s="1850" t="s">
        <v>2250</v>
      </c>
      <c r="B1501" s="1850" t="s">
        <v>16</v>
      </c>
      <c r="C1501" s="1850" t="s">
        <v>4282</v>
      </c>
      <c r="D1501" s="1850" t="s">
        <v>4283</v>
      </c>
      <c r="E1501" s="1850" t="s">
        <v>4284</v>
      </c>
      <c r="F1501" s="1850" t="s">
        <v>3220</v>
      </c>
      <c r="G1501" s="1850" t="s">
        <v>4285</v>
      </c>
      <c r="H1501" s="1850" t="s">
        <v>28</v>
      </c>
      <c r="I1501" s="1850" t="s">
        <v>910</v>
      </c>
    </row>
    <row customHeight="1" ht="11.25">
      <c r="A1502" s="1850" t="s">
        <v>2250</v>
      </c>
      <c r="B1502" s="1850" t="s">
        <v>16</v>
      </c>
      <c r="C1502" s="1850" t="s">
        <v>4291</v>
      </c>
      <c r="D1502" s="1850" t="s">
        <v>4292</v>
      </c>
      <c r="E1502" s="1850" t="s">
        <v>4293</v>
      </c>
      <c r="F1502" s="1850" t="s">
        <v>2307</v>
      </c>
      <c r="G1502" s="1850" t="s">
        <v>4294</v>
      </c>
      <c r="H1502" s="1850" t="s">
        <v>28</v>
      </c>
      <c r="I1502" s="1850" t="s">
        <v>910</v>
      </c>
    </row>
    <row customHeight="1" ht="11.25">
      <c r="A1503" s="1850" t="s">
        <v>2250</v>
      </c>
      <c r="B1503" s="1850" t="s">
        <v>16</v>
      </c>
      <c r="C1503" s="1850" t="s">
        <v>4295</v>
      </c>
      <c r="D1503" s="1850" t="s">
        <v>4296</v>
      </c>
      <c r="E1503" s="1850" t="s">
        <v>4297</v>
      </c>
      <c r="F1503" s="1850" t="s">
        <v>2357</v>
      </c>
      <c r="G1503" s="1850" t="s">
        <v>28</v>
      </c>
      <c r="H1503" s="1850" t="s">
        <v>28</v>
      </c>
      <c r="I1503" s="1850" t="s">
        <v>910</v>
      </c>
    </row>
    <row customHeight="1" ht="11.25">
      <c r="A1504" s="1850" t="s">
        <v>2250</v>
      </c>
      <c r="B1504" s="1850" t="s">
        <v>16</v>
      </c>
      <c r="C1504" s="1850" t="s">
        <v>4304</v>
      </c>
      <c r="D1504" s="1850" t="s">
        <v>4305</v>
      </c>
      <c r="E1504" s="1850" t="s">
        <v>4306</v>
      </c>
      <c r="F1504" s="1850" t="s">
        <v>2555</v>
      </c>
      <c r="G1504" s="1850" t="s">
        <v>28</v>
      </c>
      <c r="H1504" s="1850" t="s">
        <v>28</v>
      </c>
      <c r="I1504" s="1850" t="s">
        <v>910</v>
      </c>
    </row>
    <row customHeight="1" ht="11.25">
      <c r="A1505" s="1850" t="s">
        <v>2250</v>
      </c>
      <c r="B1505" s="1850" t="s">
        <v>16</v>
      </c>
      <c r="C1505" s="1850" t="s">
        <v>28</v>
      </c>
      <c r="D1505" s="1850" t="s">
        <v>4307</v>
      </c>
      <c r="E1505" s="1850" t="s">
        <v>4308</v>
      </c>
      <c r="F1505" s="1850" t="s">
        <v>2344</v>
      </c>
      <c r="G1505" s="1850" t="s">
        <v>28</v>
      </c>
      <c r="H1505" s="1850" t="s">
        <v>28</v>
      </c>
      <c r="I1505" s="1850" t="s">
        <v>910</v>
      </c>
    </row>
    <row customHeight="1" ht="11.25">
      <c r="A1506" s="1850" t="s">
        <v>2250</v>
      </c>
      <c r="B1506" s="1850" t="s">
        <v>16</v>
      </c>
      <c r="C1506" s="1850" t="s">
        <v>4773</v>
      </c>
      <c r="D1506" s="1850" t="s">
        <v>4774</v>
      </c>
      <c r="E1506" s="1850" t="s">
        <v>4775</v>
      </c>
      <c r="F1506" s="1850" t="s">
        <v>2272</v>
      </c>
      <c r="G1506" s="1850" t="s">
        <v>4776</v>
      </c>
      <c r="H1506" s="1850" t="s">
        <v>28</v>
      </c>
      <c r="I1506" s="1850" t="s">
        <v>910</v>
      </c>
    </row>
    <row customHeight="1" ht="11.25">
      <c r="A1507" s="1850" t="s">
        <v>2250</v>
      </c>
      <c r="B1507" s="1850" t="s">
        <v>16</v>
      </c>
      <c r="C1507" s="1850" t="s">
        <v>4331</v>
      </c>
      <c r="D1507" s="1850" t="s">
        <v>4332</v>
      </c>
      <c r="E1507" s="1850" t="s">
        <v>4333</v>
      </c>
      <c r="F1507" s="1850" t="s">
        <v>4334</v>
      </c>
      <c r="G1507" s="1850" t="s">
        <v>28</v>
      </c>
      <c r="H1507" s="1850" t="s">
        <v>28</v>
      </c>
      <c r="I1507" s="1850" t="s">
        <v>910</v>
      </c>
    </row>
    <row customHeight="1" ht="11.25">
      <c r="A1508" s="1850" t="s">
        <v>2250</v>
      </c>
      <c r="B1508" s="1850" t="s">
        <v>16</v>
      </c>
      <c r="C1508" s="1850" t="s">
        <v>4366</v>
      </c>
      <c r="D1508" s="1850" t="s">
        <v>4367</v>
      </c>
      <c r="E1508" s="1850" t="s">
        <v>4368</v>
      </c>
      <c r="F1508" s="1850" t="s">
        <v>2384</v>
      </c>
      <c r="G1508" s="1850" t="s">
        <v>4369</v>
      </c>
      <c r="H1508" s="1850" t="s">
        <v>28</v>
      </c>
      <c r="I1508" s="1850" t="s">
        <v>910</v>
      </c>
    </row>
    <row customHeight="1" ht="11.25">
      <c r="A1509" s="1850" t="s">
        <v>2250</v>
      </c>
      <c r="B1509" s="1850" t="s">
        <v>16</v>
      </c>
      <c r="C1509" s="1850" t="s">
        <v>4370</v>
      </c>
      <c r="D1509" s="1850" t="s">
        <v>4371</v>
      </c>
      <c r="E1509" s="1850" t="s">
        <v>4372</v>
      </c>
      <c r="F1509" s="1850" t="s">
        <v>2590</v>
      </c>
      <c r="G1509" s="1850" t="s">
        <v>28</v>
      </c>
      <c r="H1509" s="1850" t="s">
        <v>28</v>
      </c>
      <c r="I1509" s="1850" t="s">
        <v>910</v>
      </c>
    </row>
    <row customHeight="1" ht="11.25">
      <c r="A1510" s="1850" t="s">
        <v>2250</v>
      </c>
      <c r="B1510" s="1850" t="s">
        <v>16</v>
      </c>
      <c r="C1510" s="1850" t="s">
        <v>4871</v>
      </c>
      <c r="D1510" s="1850" t="s">
        <v>4872</v>
      </c>
      <c r="E1510" s="1850" t="s">
        <v>4873</v>
      </c>
      <c r="F1510" s="1850" t="s">
        <v>2590</v>
      </c>
      <c r="G1510" s="1850" t="s">
        <v>28</v>
      </c>
      <c r="H1510" s="1850" t="s">
        <v>4874</v>
      </c>
      <c r="I1510" s="1850" t="s">
        <v>910</v>
      </c>
    </row>
    <row customHeight="1" ht="11.25">
      <c r="A1511" s="1850" t="s">
        <v>2250</v>
      </c>
      <c r="B1511" s="1850" t="s">
        <v>16</v>
      </c>
      <c r="C1511" s="1850" t="s">
        <v>4379</v>
      </c>
      <c r="D1511" s="1850" t="s">
        <v>4380</v>
      </c>
      <c r="E1511" s="1850" t="s">
        <v>4381</v>
      </c>
      <c r="F1511" s="1850" t="s">
        <v>3220</v>
      </c>
      <c r="G1511" s="1850" t="s">
        <v>28</v>
      </c>
      <c r="H1511" s="1850" t="s">
        <v>28</v>
      </c>
      <c r="I1511" s="1850" t="s">
        <v>910</v>
      </c>
    </row>
    <row customHeight="1" ht="11.25">
      <c r="A1512" s="1850" t="s">
        <v>2250</v>
      </c>
      <c r="B1512" s="1850" t="s">
        <v>16</v>
      </c>
      <c r="C1512" s="1850" t="s">
        <v>4382</v>
      </c>
      <c r="D1512" s="1850" t="s">
        <v>4383</v>
      </c>
      <c r="E1512" s="1850" t="s">
        <v>4288</v>
      </c>
      <c r="F1512" s="1850" t="s">
        <v>4384</v>
      </c>
      <c r="G1512" s="1850" t="s">
        <v>4385</v>
      </c>
      <c r="H1512" s="1850" t="s">
        <v>28</v>
      </c>
      <c r="I1512" s="1850" t="s">
        <v>910</v>
      </c>
    </row>
    <row customHeight="1" ht="11.25">
      <c r="A1513" s="1850" t="s">
        <v>2250</v>
      </c>
      <c r="B1513" s="1850" t="s">
        <v>16</v>
      </c>
      <c r="C1513" s="1850" t="s">
        <v>4386</v>
      </c>
      <c r="D1513" s="1850" t="s">
        <v>4387</v>
      </c>
      <c r="E1513" s="1850" t="s">
        <v>2589</v>
      </c>
      <c r="F1513" s="1850" t="s">
        <v>4388</v>
      </c>
      <c r="G1513" s="1850" t="s">
        <v>28</v>
      </c>
      <c r="H1513" s="1850" t="s">
        <v>28</v>
      </c>
      <c r="I1513" s="1850" t="s">
        <v>910</v>
      </c>
    </row>
    <row customHeight="1" ht="11.25">
      <c r="A1514" s="1850" t="s">
        <v>2250</v>
      </c>
      <c r="B1514" s="1850" t="s">
        <v>16</v>
      </c>
      <c r="C1514" s="1850" t="s">
        <v>4389</v>
      </c>
      <c r="D1514" s="1850" t="s">
        <v>4390</v>
      </c>
      <c r="E1514" s="1850" t="s">
        <v>2589</v>
      </c>
      <c r="F1514" s="1850" t="s">
        <v>2690</v>
      </c>
      <c r="G1514" s="1850" t="s">
        <v>4391</v>
      </c>
      <c r="H1514" s="1850" t="s">
        <v>28</v>
      </c>
      <c r="I1514" s="1850" t="s">
        <v>910</v>
      </c>
    </row>
    <row customHeight="1" ht="11.25">
      <c r="A1515" s="1850" t="s">
        <v>2250</v>
      </c>
      <c r="B1515" s="1850" t="s">
        <v>16</v>
      </c>
      <c r="C1515" s="1850" t="s">
        <v>13</v>
      </c>
      <c r="D1515" s="1850" t="s">
        <v>48</v>
      </c>
      <c r="E1515" s="1850" t="s">
        <v>51</v>
      </c>
      <c r="F1515" s="1850" t="s">
        <v>53</v>
      </c>
      <c r="G1515" s="1850" t="s">
        <v>4394</v>
      </c>
      <c r="H1515" s="1850" t="s">
        <v>28</v>
      </c>
      <c r="I1515" s="1850" t="s">
        <v>910</v>
      </c>
    </row>
    <row customHeight="1" ht="11.25">
      <c r="A1516" s="1850" t="s">
        <v>2250</v>
      </c>
      <c r="B1516" s="1850" t="s">
        <v>16</v>
      </c>
      <c r="C1516" s="1850" t="s">
        <v>4777</v>
      </c>
      <c r="D1516" s="1850" t="s">
        <v>4778</v>
      </c>
      <c r="E1516" s="1850" t="s">
        <v>4779</v>
      </c>
      <c r="F1516" s="1850" t="s">
        <v>4780</v>
      </c>
      <c r="G1516" s="1850" t="s">
        <v>28</v>
      </c>
      <c r="H1516" s="1850" t="s">
        <v>28</v>
      </c>
      <c r="I1516" s="1850" t="s">
        <v>910</v>
      </c>
    </row>
    <row customHeight="1" ht="11.25">
      <c r="A1517" s="1850" t="s">
        <v>2250</v>
      </c>
      <c r="B1517" s="1850" t="s">
        <v>16</v>
      </c>
      <c r="C1517" s="1850" t="s">
        <v>4395</v>
      </c>
      <c r="D1517" s="1850" t="s">
        <v>4396</v>
      </c>
      <c r="E1517" s="1850" t="s">
        <v>4397</v>
      </c>
      <c r="F1517" s="1850" t="s">
        <v>4398</v>
      </c>
      <c r="G1517" s="1850" t="s">
        <v>28</v>
      </c>
      <c r="H1517" s="1850" t="s">
        <v>28</v>
      </c>
      <c r="I1517" s="1850" t="s">
        <v>910</v>
      </c>
    </row>
    <row customHeight="1" ht="11.25">
      <c r="A1518" s="1850" t="s">
        <v>2250</v>
      </c>
      <c r="B1518" s="1850" t="s">
        <v>16</v>
      </c>
      <c r="C1518" s="1850" t="s">
        <v>4875</v>
      </c>
      <c r="D1518" s="1850" t="s">
        <v>4876</v>
      </c>
      <c r="E1518" s="1850" t="s">
        <v>4877</v>
      </c>
      <c r="F1518" s="1850" t="s">
        <v>4878</v>
      </c>
      <c r="G1518" s="1850" t="s">
        <v>28</v>
      </c>
      <c r="H1518" s="1850" t="s">
        <v>28</v>
      </c>
      <c r="I1518" s="1850" t="s">
        <v>910</v>
      </c>
    </row>
    <row customHeight="1" ht="11.25">
      <c r="A1519" s="1850" t="s">
        <v>2250</v>
      </c>
      <c r="B1519" s="1850" t="s">
        <v>16</v>
      </c>
      <c r="C1519" s="1850" t="s">
        <v>4879</v>
      </c>
      <c r="D1519" s="1850" t="s">
        <v>4880</v>
      </c>
      <c r="E1519" s="1850" t="s">
        <v>4881</v>
      </c>
      <c r="F1519" s="1850" t="s">
        <v>2315</v>
      </c>
      <c r="G1519" s="1850" t="s">
        <v>28</v>
      </c>
      <c r="H1519" s="1850" t="s">
        <v>28</v>
      </c>
      <c r="I1519" s="1850" t="s">
        <v>1621</v>
      </c>
    </row>
    <row customHeight="1" ht="11.25">
      <c r="A1520" s="1850" t="s">
        <v>2250</v>
      </c>
      <c r="B1520" s="1850" t="s">
        <v>16</v>
      </c>
      <c r="C1520" s="1850" t="s">
        <v>4882</v>
      </c>
      <c r="D1520" s="1850" t="s">
        <v>4883</v>
      </c>
      <c r="E1520" s="1850" t="s">
        <v>4884</v>
      </c>
      <c r="F1520" s="1850" t="s">
        <v>2590</v>
      </c>
      <c r="G1520" s="1850" t="s">
        <v>28</v>
      </c>
      <c r="H1520" s="1850" t="s">
        <v>28</v>
      </c>
      <c r="I1520" s="1850" t="s">
        <v>1621</v>
      </c>
    </row>
    <row customHeight="1" ht="11.25">
      <c r="A1521" s="1850" t="s">
        <v>2250</v>
      </c>
      <c r="B1521" s="1850" t="s">
        <v>16</v>
      </c>
      <c r="C1521" s="1850" t="s">
        <v>2442</v>
      </c>
      <c r="D1521" s="1850" t="s">
        <v>2443</v>
      </c>
      <c r="E1521" s="1850" t="s">
        <v>2444</v>
      </c>
      <c r="F1521" s="1850" t="s">
        <v>2315</v>
      </c>
      <c r="G1521" s="1850" t="s">
        <v>2445</v>
      </c>
      <c r="H1521" s="1850" t="s">
        <v>28</v>
      </c>
      <c r="I1521" s="1850" t="s">
        <v>1621</v>
      </c>
    </row>
    <row customHeight="1" ht="11.25">
      <c r="A1522" s="1850" t="s">
        <v>2250</v>
      </c>
      <c r="B1522" s="1850" t="s">
        <v>16</v>
      </c>
      <c r="C1522" s="1850" t="s">
        <v>2661</v>
      </c>
      <c r="D1522" s="1850" t="s">
        <v>2662</v>
      </c>
      <c r="E1522" s="1850" t="s">
        <v>2663</v>
      </c>
      <c r="F1522" s="1850" t="s">
        <v>2307</v>
      </c>
      <c r="G1522" s="1850" t="s">
        <v>2664</v>
      </c>
      <c r="H1522" s="1850" t="s">
        <v>28</v>
      </c>
      <c r="I1522" s="1850" t="s">
        <v>1621</v>
      </c>
    </row>
    <row customHeight="1" ht="11.25">
      <c r="A1523" s="1850" t="s">
        <v>2250</v>
      </c>
      <c r="B1523" s="1850" t="s">
        <v>16</v>
      </c>
      <c r="C1523" s="1850" t="s">
        <v>4885</v>
      </c>
      <c r="D1523" s="1850" t="s">
        <v>4886</v>
      </c>
      <c r="E1523" s="1850" t="s">
        <v>4887</v>
      </c>
      <c r="F1523" s="1850" t="s">
        <v>2315</v>
      </c>
      <c r="G1523" s="1850" t="s">
        <v>28</v>
      </c>
      <c r="H1523" s="1850" t="s">
        <v>4888</v>
      </c>
      <c r="I1523" s="1850" t="s">
        <v>1621</v>
      </c>
    </row>
    <row customHeight="1" ht="11.25">
      <c r="A1524" s="1850" t="s">
        <v>2250</v>
      </c>
      <c r="B1524" s="1850" t="s">
        <v>16</v>
      </c>
      <c r="C1524" s="1850" t="s">
        <v>4889</v>
      </c>
      <c r="D1524" s="1850" t="s">
        <v>4890</v>
      </c>
      <c r="E1524" s="1850" t="s">
        <v>4891</v>
      </c>
      <c r="F1524" s="1850" t="s">
        <v>579</v>
      </c>
      <c r="G1524" s="1850" t="s">
        <v>28</v>
      </c>
      <c r="H1524" s="1850" t="s">
        <v>28</v>
      </c>
      <c r="I1524" s="1850" t="s">
        <v>1621</v>
      </c>
    </row>
    <row customHeight="1" ht="11.25">
      <c r="A1525" s="1850" t="s">
        <v>2250</v>
      </c>
      <c r="B1525" s="1850" t="s">
        <v>16</v>
      </c>
      <c r="C1525" s="1850" t="s">
        <v>2860</v>
      </c>
      <c r="D1525" s="1850" t="s">
        <v>2861</v>
      </c>
      <c r="E1525" s="1850" t="s">
        <v>2862</v>
      </c>
      <c r="F1525" s="1850" t="s">
        <v>2419</v>
      </c>
      <c r="G1525" s="1850" t="s">
        <v>28</v>
      </c>
      <c r="H1525" s="1850" t="s">
        <v>28</v>
      </c>
      <c r="I1525" s="1850" t="s">
        <v>1621</v>
      </c>
    </row>
    <row customHeight="1" ht="11.25">
      <c r="A1526" s="1850" t="s">
        <v>2250</v>
      </c>
      <c r="B1526" s="1850" t="s">
        <v>16</v>
      </c>
      <c r="C1526" s="1850" t="s">
        <v>4892</v>
      </c>
      <c r="D1526" s="1850" t="s">
        <v>4893</v>
      </c>
      <c r="E1526" s="1850" t="s">
        <v>4894</v>
      </c>
      <c r="F1526" s="1850" t="s">
        <v>2272</v>
      </c>
      <c r="G1526" s="1850" t="s">
        <v>28</v>
      </c>
      <c r="H1526" s="1850" t="s">
        <v>28</v>
      </c>
      <c r="I1526" s="1850" t="s">
        <v>1621</v>
      </c>
    </row>
    <row customHeight="1" ht="11.25">
      <c r="A1527" s="1850" t="s">
        <v>2250</v>
      </c>
      <c r="B1527" s="1850" t="s">
        <v>16</v>
      </c>
      <c r="C1527" s="1850" t="s">
        <v>2876</v>
      </c>
      <c r="D1527" s="1850" t="s">
        <v>2877</v>
      </c>
      <c r="E1527" s="1850" t="s">
        <v>2878</v>
      </c>
      <c r="F1527" s="1850" t="s">
        <v>2272</v>
      </c>
      <c r="G1527" s="1850" t="s">
        <v>28</v>
      </c>
      <c r="H1527" s="1850" t="s">
        <v>2879</v>
      </c>
      <c r="I1527" s="1850" t="s">
        <v>1621</v>
      </c>
    </row>
    <row customHeight="1" ht="11.25">
      <c r="A1528" s="1850" t="s">
        <v>2250</v>
      </c>
      <c r="B1528" s="1850" t="s">
        <v>16</v>
      </c>
      <c r="C1528" s="1850" t="s">
        <v>2880</v>
      </c>
      <c r="D1528" s="1850" t="s">
        <v>2881</v>
      </c>
      <c r="E1528" s="1850" t="s">
        <v>2882</v>
      </c>
      <c r="F1528" s="1850" t="s">
        <v>2272</v>
      </c>
      <c r="G1528" s="1850" t="s">
        <v>28</v>
      </c>
      <c r="H1528" s="1850" t="s">
        <v>28</v>
      </c>
      <c r="I1528" s="1850" t="s">
        <v>1621</v>
      </c>
    </row>
    <row customHeight="1" ht="11.25">
      <c r="A1529" s="1850" t="s">
        <v>2250</v>
      </c>
      <c r="B1529" s="1850" t="s">
        <v>16</v>
      </c>
      <c r="C1529" s="1850" t="s">
        <v>2944</v>
      </c>
      <c r="D1529" s="1850" t="s">
        <v>2945</v>
      </c>
      <c r="E1529" s="1850" t="s">
        <v>2946</v>
      </c>
      <c r="F1529" s="1850" t="s">
        <v>2419</v>
      </c>
      <c r="G1529" s="1850" t="s">
        <v>2947</v>
      </c>
      <c r="H1529" s="1850" t="s">
        <v>28</v>
      </c>
      <c r="I1529" s="1850" t="s">
        <v>1621</v>
      </c>
    </row>
    <row customHeight="1" ht="11.25">
      <c r="A1530" s="1850" t="s">
        <v>2250</v>
      </c>
      <c r="B1530" s="1850" t="s">
        <v>16</v>
      </c>
      <c r="C1530" s="1850" t="s">
        <v>4895</v>
      </c>
      <c r="D1530" s="1850" t="s">
        <v>4896</v>
      </c>
      <c r="E1530" s="1850" t="s">
        <v>4897</v>
      </c>
      <c r="F1530" s="1850" t="s">
        <v>2384</v>
      </c>
      <c r="G1530" s="1850" t="s">
        <v>4898</v>
      </c>
      <c r="H1530" s="1850" t="s">
        <v>28</v>
      </c>
      <c r="I1530" s="1850" t="s">
        <v>1621</v>
      </c>
    </row>
    <row customHeight="1" ht="11.25">
      <c r="A1531" s="1850" t="s">
        <v>2250</v>
      </c>
      <c r="B1531" s="1850" t="s">
        <v>16</v>
      </c>
      <c r="C1531" s="1850" t="s">
        <v>4899</v>
      </c>
      <c r="D1531" s="1850" t="s">
        <v>4900</v>
      </c>
      <c r="E1531" s="1850" t="s">
        <v>4901</v>
      </c>
      <c r="F1531" s="1850" t="s">
        <v>2376</v>
      </c>
      <c r="G1531" s="1850" t="s">
        <v>4902</v>
      </c>
      <c r="H1531" s="1850" t="s">
        <v>28</v>
      </c>
      <c r="I1531" s="1850" t="s">
        <v>1621</v>
      </c>
    </row>
    <row customHeight="1" ht="11.25">
      <c r="A1532" s="1850" t="s">
        <v>2250</v>
      </c>
      <c r="B1532" s="1850" t="s">
        <v>16</v>
      </c>
      <c r="C1532" s="1850" t="s">
        <v>4903</v>
      </c>
      <c r="D1532" s="1850" t="s">
        <v>4904</v>
      </c>
      <c r="E1532" s="1850" t="s">
        <v>4905</v>
      </c>
      <c r="F1532" s="1850" t="s">
        <v>2419</v>
      </c>
      <c r="G1532" s="1850" t="s">
        <v>28</v>
      </c>
      <c r="H1532" s="1850" t="s">
        <v>28</v>
      </c>
      <c r="I1532" s="1850" t="s">
        <v>1621</v>
      </c>
    </row>
    <row customHeight="1" ht="11.25">
      <c r="A1533" s="1850" t="s">
        <v>2250</v>
      </c>
      <c r="B1533" s="1850" t="s">
        <v>16</v>
      </c>
      <c r="C1533" s="1850" t="s">
        <v>2996</v>
      </c>
      <c r="D1533" s="1850" t="s">
        <v>2997</v>
      </c>
      <c r="E1533" s="1850" t="s">
        <v>2998</v>
      </c>
      <c r="F1533" s="1850" t="s">
        <v>2712</v>
      </c>
      <c r="G1533" s="1850" t="s">
        <v>2999</v>
      </c>
      <c r="H1533" s="1850" t="s">
        <v>28</v>
      </c>
      <c r="I1533" s="1850" t="s">
        <v>1621</v>
      </c>
    </row>
    <row customHeight="1" ht="11.25">
      <c r="A1534" s="1850" t="s">
        <v>2250</v>
      </c>
      <c r="B1534" s="1850" t="s">
        <v>16</v>
      </c>
      <c r="C1534" s="1850" t="s">
        <v>3000</v>
      </c>
      <c r="D1534" s="1850" t="s">
        <v>3001</v>
      </c>
      <c r="E1534" s="1850" t="s">
        <v>3002</v>
      </c>
      <c r="F1534" s="1850" t="s">
        <v>2712</v>
      </c>
      <c r="G1534" s="1850" t="s">
        <v>3003</v>
      </c>
      <c r="H1534" s="1850" t="s">
        <v>28</v>
      </c>
      <c r="I1534" s="1850" t="s">
        <v>1621</v>
      </c>
    </row>
    <row customHeight="1" ht="11.25">
      <c r="A1535" s="1850" t="s">
        <v>2250</v>
      </c>
      <c r="B1535" s="1850" t="s">
        <v>16</v>
      </c>
      <c r="C1535" s="1850" t="s">
        <v>3008</v>
      </c>
      <c r="D1535" s="1850" t="s">
        <v>3009</v>
      </c>
      <c r="E1535" s="1850" t="s">
        <v>3010</v>
      </c>
      <c r="F1535" s="1850" t="s">
        <v>2712</v>
      </c>
      <c r="G1535" s="1850" t="s">
        <v>28</v>
      </c>
      <c r="H1535" s="1850" t="s">
        <v>28</v>
      </c>
      <c r="I1535" s="1850" t="s">
        <v>1621</v>
      </c>
    </row>
    <row customHeight="1" ht="11.25">
      <c r="A1536" s="1850" t="s">
        <v>2250</v>
      </c>
      <c r="B1536" s="1850" t="s">
        <v>16</v>
      </c>
      <c r="C1536" s="1850" t="s">
        <v>4906</v>
      </c>
      <c r="D1536" s="1850" t="s">
        <v>4907</v>
      </c>
      <c r="E1536" s="1850" t="s">
        <v>4908</v>
      </c>
      <c r="F1536" s="1850" t="s">
        <v>2371</v>
      </c>
      <c r="G1536" s="1850" t="s">
        <v>28</v>
      </c>
      <c r="H1536" s="1850" t="s">
        <v>4909</v>
      </c>
      <c r="I1536" s="1850" t="s">
        <v>1621</v>
      </c>
    </row>
    <row customHeight="1" ht="11.25">
      <c r="A1537" s="1850" t="s">
        <v>2250</v>
      </c>
      <c r="B1537" s="1850" t="s">
        <v>16</v>
      </c>
      <c r="C1537" s="1850" t="s">
        <v>4910</v>
      </c>
      <c r="D1537" s="1850" t="s">
        <v>4911</v>
      </c>
      <c r="E1537" s="1850" t="s">
        <v>4912</v>
      </c>
      <c r="F1537" s="1850" t="s">
        <v>4913</v>
      </c>
      <c r="G1537" s="1850" t="s">
        <v>28</v>
      </c>
      <c r="H1537" s="1850" t="s">
        <v>4914</v>
      </c>
      <c r="I1537" s="1850" t="s">
        <v>1621</v>
      </c>
    </row>
    <row customHeight="1" ht="11.25">
      <c r="A1538" s="1850" t="s">
        <v>2250</v>
      </c>
      <c r="B1538" s="1850" t="s">
        <v>16</v>
      </c>
      <c r="C1538" s="1850" t="s">
        <v>4915</v>
      </c>
      <c r="D1538" s="1850" t="s">
        <v>4916</v>
      </c>
      <c r="E1538" s="1850" t="s">
        <v>4917</v>
      </c>
      <c r="F1538" s="1850" t="s">
        <v>4918</v>
      </c>
      <c r="G1538" s="1850" t="s">
        <v>28</v>
      </c>
      <c r="H1538" s="1850" t="s">
        <v>4919</v>
      </c>
      <c r="I1538" s="1850" t="s">
        <v>1621</v>
      </c>
    </row>
    <row customHeight="1" ht="11.25">
      <c r="A1539" s="1850" t="s">
        <v>2250</v>
      </c>
      <c r="B1539" s="1850" t="s">
        <v>16</v>
      </c>
      <c r="C1539" s="1850" t="s">
        <v>4920</v>
      </c>
      <c r="D1539" s="1850" t="s">
        <v>4921</v>
      </c>
      <c r="E1539" s="1850" t="s">
        <v>4922</v>
      </c>
      <c r="F1539" s="1850" t="s">
        <v>2268</v>
      </c>
      <c r="G1539" s="1850" t="s">
        <v>28</v>
      </c>
      <c r="H1539" s="1850" t="s">
        <v>28</v>
      </c>
      <c r="I1539" s="1850" t="s">
        <v>1621</v>
      </c>
    </row>
    <row customHeight="1" ht="11.25">
      <c r="A1540" s="1850" t="s">
        <v>2250</v>
      </c>
      <c r="B1540" s="1850" t="s">
        <v>16</v>
      </c>
      <c r="C1540" s="1850" t="s">
        <v>4923</v>
      </c>
      <c r="D1540" s="1850" t="s">
        <v>4924</v>
      </c>
      <c r="E1540" s="1850" t="s">
        <v>4925</v>
      </c>
      <c r="F1540" s="1850" t="s">
        <v>4926</v>
      </c>
      <c r="G1540" s="1850" t="s">
        <v>28</v>
      </c>
      <c r="H1540" s="1850" t="s">
        <v>28</v>
      </c>
      <c r="I1540" s="1850" t="s">
        <v>1621</v>
      </c>
    </row>
    <row customHeight="1" ht="11.25">
      <c r="A1541" s="1850" t="s">
        <v>2250</v>
      </c>
      <c r="B1541" s="1850" t="s">
        <v>16</v>
      </c>
      <c r="C1541" s="1850" t="s">
        <v>4567</v>
      </c>
      <c r="D1541" s="1850" t="s">
        <v>4568</v>
      </c>
      <c r="E1541" s="1850" t="s">
        <v>4569</v>
      </c>
      <c r="F1541" s="1850" t="s">
        <v>2376</v>
      </c>
      <c r="G1541" s="1850" t="s">
        <v>4570</v>
      </c>
      <c r="H1541" s="1850" t="s">
        <v>28</v>
      </c>
      <c r="I1541" s="1850" t="s">
        <v>1621</v>
      </c>
    </row>
    <row customHeight="1" ht="11.25">
      <c r="A1542" s="1850" t="s">
        <v>2250</v>
      </c>
      <c r="B1542" s="1850" t="s">
        <v>16</v>
      </c>
      <c r="C1542" s="1850" t="s">
        <v>4927</v>
      </c>
      <c r="D1542" s="1850" t="s">
        <v>4928</v>
      </c>
      <c r="E1542" s="1850" t="s">
        <v>4929</v>
      </c>
      <c r="F1542" s="1850" t="s">
        <v>2598</v>
      </c>
      <c r="G1542" s="1850" t="s">
        <v>28</v>
      </c>
      <c r="H1542" s="1850" t="s">
        <v>3299</v>
      </c>
      <c r="I1542" s="1850" t="s">
        <v>1621</v>
      </c>
    </row>
    <row customHeight="1" ht="11.25">
      <c r="A1543" s="1850" t="s">
        <v>2250</v>
      </c>
      <c r="B1543" s="1850" t="s">
        <v>16</v>
      </c>
      <c r="C1543" s="1850" t="s">
        <v>3044</v>
      </c>
      <c r="D1543" s="1850" t="s">
        <v>3045</v>
      </c>
      <c r="E1543" s="1850" t="s">
        <v>3046</v>
      </c>
      <c r="F1543" s="1850" t="s">
        <v>2307</v>
      </c>
      <c r="G1543" s="1850" t="s">
        <v>3047</v>
      </c>
      <c r="H1543" s="1850" t="s">
        <v>28</v>
      </c>
      <c r="I1543" s="1850" t="s">
        <v>1621</v>
      </c>
    </row>
    <row customHeight="1" ht="11.25">
      <c r="A1544" s="1850" t="s">
        <v>2250</v>
      </c>
      <c r="B1544" s="1850" t="s">
        <v>16</v>
      </c>
      <c r="C1544" s="1850" t="s">
        <v>3060</v>
      </c>
      <c r="D1544" s="1850" t="s">
        <v>3061</v>
      </c>
      <c r="E1544" s="1850" t="s">
        <v>3062</v>
      </c>
      <c r="F1544" s="1850" t="s">
        <v>2272</v>
      </c>
      <c r="G1544" s="1850" t="s">
        <v>28</v>
      </c>
      <c r="H1544" s="1850" t="s">
        <v>3063</v>
      </c>
      <c r="I1544" s="1850" t="s">
        <v>1621</v>
      </c>
    </row>
    <row customHeight="1" ht="11.25">
      <c r="A1545" s="1850" t="s">
        <v>2250</v>
      </c>
      <c r="B1545" s="1850" t="s">
        <v>16</v>
      </c>
      <c r="C1545" s="1850" t="s">
        <v>3074</v>
      </c>
      <c r="D1545" s="1850" t="s">
        <v>3075</v>
      </c>
      <c r="E1545" s="1850" t="s">
        <v>3076</v>
      </c>
      <c r="F1545" s="1850" t="s">
        <v>2750</v>
      </c>
      <c r="G1545" s="1850" t="s">
        <v>3077</v>
      </c>
      <c r="H1545" s="1850" t="s">
        <v>28</v>
      </c>
      <c r="I1545" s="1850" t="s">
        <v>1621</v>
      </c>
    </row>
    <row customHeight="1" ht="11.25">
      <c r="A1546" s="1850" t="s">
        <v>2250</v>
      </c>
      <c r="B1546" s="1850" t="s">
        <v>16</v>
      </c>
      <c r="C1546" s="1850" t="s">
        <v>4930</v>
      </c>
      <c r="D1546" s="1850" t="s">
        <v>4931</v>
      </c>
      <c r="E1546" s="1850" t="s">
        <v>4932</v>
      </c>
      <c r="F1546" s="1850" t="s">
        <v>4926</v>
      </c>
      <c r="G1546" s="1850" t="s">
        <v>4933</v>
      </c>
      <c r="H1546" s="1850" t="s">
        <v>4934</v>
      </c>
      <c r="I1546" s="1850" t="s">
        <v>1621</v>
      </c>
    </row>
    <row customHeight="1" ht="11.25">
      <c r="A1547" s="1850" t="s">
        <v>2250</v>
      </c>
      <c r="B1547" s="1850" t="s">
        <v>16</v>
      </c>
      <c r="C1547" s="1850" t="s">
        <v>4935</v>
      </c>
      <c r="D1547" s="1850" t="s">
        <v>4936</v>
      </c>
      <c r="E1547" s="1850" t="s">
        <v>4937</v>
      </c>
      <c r="F1547" s="1850" t="s">
        <v>3176</v>
      </c>
      <c r="G1547" s="1850" t="s">
        <v>28</v>
      </c>
      <c r="H1547" s="1850" t="s">
        <v>28</v>
      </c>
      <c r="I1547" s="1850" t="s">
        <v>1621</v>
      </c>
    </row>
    <row customHeight="1" ht="11.25">
      <c r="A1548" s="1850" t="s">
        <v>2250</v>
      </c>
      <c r="B1548" s="1850" t="s">
        <v>16</v>
      </c>
      <c r="C1548" s="1850" t="s">
        <v>4938</v>
      </c>
      <c r="D1548" s="1850" t="s">
        <v>4939</v>
      </c>
      <c r="E1548" s="1850" t="s">
        <v>4940</v>
      </c>
      <c r="F1548" s="1850" t="s">
        <v>3871</v>
      </c>
      <c r="G1548" s="1850" t="s">
        <v>28</v>
      </c>
      <c r="H1548" s="1850" t="s">
        <v>28</v>
      </c>
      <c r="I1548" s="1850" t="s">
        <v>1621</v>
      </c>
    </row>
    <row customHeight="1" ht="11.25">
      <c r="A1549" s="1850" t="s">
        <v>2250</v>
      </c>
      <c r="B1549" s="1850" t="s">
        <v>16</v>
      </c>
      <c r="C1549" s="1850" t="s">
        <v>4941</v>
      </c>
      <c r="D1549" s="1850" t="s">
        <v>4942</v>
      </c>
      <c r="E1549" s="1850" t="s">
        <v>4943</v>
      </c>
      <c r="F1549" s="1850" t="s">
        <v>2371</v>
      </c>
      <c r="G1549" s="1850" t="s">
        <v>28</v>
      </c>
      <c r="H1549" s="1850" t="s">
        <v>28</v>
      </c>
      <c r="I1549" s="1850" t="s">
        <v>1621</v>
      </c>
    </row>
    <row customHeight="1" ht="11.25">
      <c r="A1550" s="1850" t="s">
        <v>2250</v>
      </c>
      <c r="B1550" s="1850" t="s">
        <v>16</v>
      </c>
      <c r="C1550" s="1850" t="s">
        <v>4944</v>
      </c>
      <c r="D1550" s="1850" t="s">
        <v>4945</v>
      </c>
      <c r="E1550" s="1850" t="s">
        <v>4946</v>
      </c>
      <c r="F1550" s="1850" t="s">
        <v>2419</v>
      </c>
      <c r="G1550" s="1850" t="s">
        <v>28</v>
      </c>
      <c r="H1550" s="1850" t="s">
        <v>4947</v>
      </c>
      <c r="I1550" s="1850" t="s">
        <v>1621</v>
      </c>
    </row>
    <row customHeight="1" ht="11.25">
      <c r="A1551" s="1850" t="s">
        <v>2250</v>
      </c>
      <c r="B1551" s="1850" t="s">
        <v>16</v>
      </c>
      <c r="C1551" s="1850" t="s">
        <v>3134</v>
      </c>
      <c r="D1551" s="1850" t="s">
        <v>3135</v>
      </c>
      <c r="E1551" s="1850" t="s">
        <v>3136</v>
      </c>
      <c r="F1551" s="1850" t="s">
        <v>2281</v>
      </c>
      <c r="G1551" s="1850" t="s">
        <v>3137</v>
      </c>
      <c r="H1551" s="1850" t="s">
        <v>28</v>
      </c>
      <c r="I1551" s="1850" t="s">
        <v>1621</v>
      </c>
    </row>
    <row customHeight="1" ht="11.25">
      <c r="A1552" s="1850" t="s">
        <v>2250</v>
      </c>
      <c r="B1552" s="1850" t="s">
        <v>16</v>
      </c>
      <c r="C1552" s="1850" t="s">
        <v>3149</v>
      </c>
      <c r="D1552" s="1850" t="s">
        <v>3150</v>
      </c>
      <c r="E1552" s="1850" t="s">
        <v>3151</v>
      </c>
      <c r="F1552" s="1850" t="s">
        <v>2376</v>
      </c>
      <c r="G1552" s="1850" t="s">
        <v>3152</v>
      </c>
      <c r="H1552" s="1850" t="s">
        <v>28</v>
      </c>
      <c r="I1552" s="1850" t="s">
        <v>1621</v>
      </c>
    </row>
    <row customHeight="1" ht="11.25">
      <c r="A1553" s="1850" t="s">
        <v>2250</v>
      </c>
      <c r="B1553" s="1850" t="s">
        <v>16</v>
      </c>
      <c r="C1553" s="1850" t="s">
        <v>3173</v>
      </c>
      <c r="D1553" s="1850" t="s">
        <v>3174</v>
      </c>
      <c r="E1553" s="1850" t="s">
        <v>3175</v>
      </c>
      <c r="F1553" s="1850" t="s">
        <v>3176</v>
      </c>
      <c r="G1553" s="1850" t="s">
        <v>3177</v>
      </c>
      <c r="H1553" s="1850" t="s">
        <v>3178</v>
      </c>
      <c r="I1553" s="1850" t="s">
        <v>1621</v>
      </c>
    </row>
    <row customHeight="1" ht="11.25">
      <c r="A1554" s="1850" t="s">
        <v>2250</v>
      </c>
      <c r="B1554" s="1850" t="s">
        <v>16</v>
      </c>
      <c r="C1554" s="1850" t="s">
        <v>4948</v>
      </c>
      <c r="D1554" s="1850" t="s">
        <v>4949</v>
      </c>
      <c r="E1554" s="1850" t="s">
        <v>4950</v>
      </c>
      <c r="F1554" s="1850" t="s">
        <v>2307</v>
      </c>
      <c r="G1554" s="1850" t="s">
        <v>28</v>
      </c>
      <c r="H1554" s="1850" t="s">
        <v>3343</v>
      </c>
      <c r="I1554" s="1850" t="s">
        <v>1621</v>
      </c>
    </row>
    <row customHeight="1" ht="11.25">
      <c r="A1555" s="1850" t="s">
        <v>2250</v>
      </c>
      <c r="B1555" s="1850" t="s">
        <v>16</v>
      </c>
      <c r="C1555" s="1850" t="s">
        <v>4951</v>
      </c>
      <c r="D1555" s="1850" t="s">
        <v>4952</v>
      </c>
      <c r="E1555" s="1850" t="s">
        <v>4953</v>
      </c>
      <c r="F1555" s="1850" t="s">
        <v>2788</v>
      </c>
      <c r="G1555" s="1850" t="s">
        <v>28</v>
      </c>
      <c r="H1555" s="1850" t="s">
        <v>4888</v>
      </c>
      <c r="I1555" s="1850" t="s">
        <v>1621</v>
      </c>
    </row>
    <row customHeight="1" ht="11.25">
      <c r="A1556" s="1850" t="s">
        <v>2250</v>
      </c>
      <c r="B1556" s="1850" t="s">
        <v>16</v>
      </c>
      <c r="C1556" s="1850" t="s">
        <v>4954</v>
      </c>
      <c r="D1556" s="1850" t="s">
        <v>4955</v>
      </c>
      <c r="E1556" s="1850" t="s">
        <v>4956</v>
      </c>
      <c r="F1556" s="1850" t="s">
        <v>2376</v>
      </c>
      <c r="G1556" s="1850" t="s">
        <v>28</v>
      </c>
      <c r="H1556" s="1850" t="s">
        <v>4957</v>
      </c>
      <c r="I1556" s="1850" t="s">
        <v>1621</v>
      </c>
    </row>
    <row customHeight="1" ht="11.25">
      <c r="A1557" s="1850" t="s">
        <v>2250</v>
      </c>
      <c r="B1557" s="1850" t="s">
        <v>16</v>
      </c>
      <c r="C1557" s="1850" t="s">
        <v>3237</v>
      </c>
      <c r="D1557" s="1850" t="s">
        <v>3238</v>
      </c>
      <c r="E1557" s="1850" t="s">
        <v>3239</v>
      </c>
      <c r="F1557" s="1850" t="s">
        <v>2598</v>
      </c>
      <c r="G1557" s="1850" t="s">
        <v>3240</v>
      </c>
      <c r="H1557" s="1850" t="s">
        <v>3241</v>
      </c>
      <c r="I1557" s="1850" t="s">
        <v>1621</v>
      </c>
    </row>
    <row customHeight="1" ht="11.25">
      <c r="A1558" s="1850" t="s">
        <v>2250</v>
      </c>
      <c r="B1558" s="1850" t="s">
        <v>16</v>
      </c>
      <c r="C1558" s="1850" t="s">
        <v>4958</v>
      </c>
      <c r="D1558" s="1850" t="s">
        <v>4959</v>
      </c>
      <c r="E1558" s="1850" t="s">
        <v>4960</v>
      </c>
      <c r="F1558" s="1850" t="s">
        <v>2376</v>
      </c>
      <c r="G1558" s="1850" t="s">
        <v>28</v>
      </c>
      <c r="H1558" s="1850" t="s">
        <v>4961</v>
      </c>
      <c r="I1558" s="1850" t="s">
        <v>1621</v>
      </c>
    </row>
    <row customHeight="1" ht="11.25">
      <c r="A1559" s="1850" t="s">
        <v>2250</v>
      </c>
      <c r="B1559" s="1850" t="s">
        <v>16</v>
      </c>
      <c r="C1559" s="1850" t="s">
        <v>3250</v>
      </c>
      <c r="D1559" s="1850" t="s">
        <v>3251</v>
      </c>
      <c r="E1559" s="1850" t="s">
        <v>3252</v>
      </c>
      <c r="F1559" s="1850" t="s">
        <v>2254</v>
      </c>
      <c r="G1559" s="1850" t="s">
        <v>3253</v>
      </c>
      <c r="H1559" s="1850" t="s">
        <v>28</v>
      </c>
      <c r="I1559" s="1850" t="s">
        <v>1621</v>
      </c>
    </row>
    <row customHeight="1" ht="11.25">
      <c r="A1560" s="1850" t="s">
        <v>2250</v>
      </c>
      <c r="B1560" s="1850" t="s">
        <v>16</v>
      </c>
      <c r="C1560" s="1850" t="s">
        <v>3257</v>
      </c>
      <c r="D1560" s="1850" t="s">
        <v>3258</v>
      </c>
      <c r="E1560" s="1850" t="s">
        <v>3259</v>
      </c>
      <c r="F1560" s="1850" t="s">
        <v>2254</v>
      </c>
      <c r="G1560" s="1850" t="s">
        <v>3260</v>
      </c>
      <c r="H1560" s="1850" t="s">
        <v>3261</v>
      </c>
      <c r="I1560" s="1850" t="s">
        <v>1621</v>
      </c>
    </row>
    <row customHeight="1" ht="11.25">
      <c r="A1561" s="1850" t="s">
        <v>2250</v>
      </c>
      <c r="B1561" s="1850" t="s">
        <v>16</v>
      </c>
      <c r="C1561" s="1850" t="s">
        <v>3266</v>
      </c>
      <c r="D1561" s="1850" t="s">
        <v>3267</v>
      </c>
      <c r="E1561" s="1850" t="s">
        <v>3268</v>
      </c>
      <c r="F1561" s="1850" t="s">
        <v>2254</v>
      </c>
      <c r="G1561" s="1850" t="s">
        <v>2273</v>
      </c>
      <c r="H1561" s="1850" t="s">
        <v>28</v>
      </c>
      <c r="I1561" s="1850" t="s">
        <v>1621</v>
      </c>
    </row>
    <row customHeight="1" ht="11.25">
      <c r="A1562" s="1850" t="s">
        <v>2250</v>
      </c>
      <c r="B1562" s="1850" t="s">
        <v>16</v>
      </c>
      <c r="C1562" s="1850" t="s">
        <v>3276</v>
      </c>
      <c r="D1562" s="1850" t="s">
        <v>3277</v>
      </c>
      <c r="E1562" s="1850" t="s">
        <v>3278</v>
      </c>
      <c r="F1562" s="1850" t="s">
        <v>2281</v>
      </c>
      <c r="G1562" s="1850" t="s">
        <v>28</v>
      </c>
      <c r="H1562" s="1850" t="s">
        <v>28</v>
      </c>
      <c r="I1562" s="1850" t="s">
        <v>1621</v>
      </c>
    </row>
    <row customHeight="1" ht="11.25">
      <c r="A1563" s="1850" t="s">
        <v>2250</v>
      </c>
      <c r="B1563" s="1850" t="s">
        <v>16</v>
      </c>
      <c r="C1563" s="1850" t="s">
        <v>3279</v>
      </c>
      <c r="D1563" s="1850" t="s">
        <v>3280</v>
      </c>
      <c r="E1563" s="1850" t="s">
        <v>3281</v>
      </c>
      <c r="F1563" s="1850" t="s">
        <v>2598</v>
      </c>
      <c r="G1563" s="1850" t="s">
        <v>3282</v>
      </c>
      <c r="H1563" s="1850" t="s">
        <v>28</v>
      </c>
      <c r="I1563" s="1850" t="s">
        <v>1621</v>
      </c>
    </row>
    <row customHeight="1" ht="11.25">
      <c r="A1564" s="1850" t="s">
        <v>2250</v>
      </c>
      <c r="B1564" s="1850" t="s">
        <v>16</v>
      </c>
      <c r="C1564" s="1850" t="s">
        <v>3283</v>
      </c>
      <c r="D1564" s="1850" t="s">
        <v>3284</v>
      </c>
      <c r="E1564" s="1850" t="s">
        <v>3285</v>
      </c>
      <c r="F1564" s="1850" t="s">
        <v>2598</v>
      </c>
      <c r="G1564" s="1850" t="s">
        <v>3286</v>
      </c>
      <c r="H1564" s="1850" t="s">
        <v>28</v>
      </c>
      <c r="I1564" s="1850" t="s">
        <v>1621</v>
      </c>
    </row>
    <row customHeight="1" ht="11.25">
      <c r="A1565" s="1850" t="s">
        <v>2250</v>
      </c>
      <c r="B1565" s="1850" t="s">
        <v>16</v>
      </c>
      <c r="C1565" s="1850" t="s">
        <v>4962</v>
      </c>
      <c r="D1565" s="1850" t="s">
        <v>4963</v>
      </c>
      <c r="E1565" s="1850" t="s">
        <v>4964</v>
      </c>
      <c r="F1565" s="1850" t="s">
        <v>2357</v>
      </c>
      <c r="G1565" s="1850" t="s">
        <v>28</v>
      </c>
      <c r="H1565" s="1850" t="s">
        <v>28</v>
      </c>
      <c r="I1565" s="1850" t="s">
        <v>1621</v>
      </c>
    </row>
    <row customHeight="1" ht="11.25">
      <c r="A1566" s="1850" t="s">
        <v>2250</v>
      </c>
      <c r="B1566" s="1850" t="s">
        <v>16</v>
      </c>
      <c r="C1566" s="1850" t="s">
        <v>4965</v>
      </c>
      <c r="D1566" s="1850" t="s">
        <v>4966</v>
      </c>
      <c r="E1566" s="1850" t="s">
        <v>4967</v>
      </c>
      <c r="F1566" s="1850" t="s">
        <v>2357</v>
      </c>
      <c r="G1566" s="1850" t="s">
        <v>28</v>
      </c>
      <c r="H1566" s="1850" t="s">
        <v>28</v>
      </c>
      <c r="I1566" s="1850" t="s">
        <v>1621</v>
      </c>
    </row>
    <row customHeight="1" ht="11.25">
      <c r="A1567" s="1850" t="s">
        <v>2250</v>
      </c>
      <c r="B1567" s="1850" t="s">
        <v>16</v>
      </c>
      <c r="C1567" s="1850" t="s">
        <v>4968</v>
      </c>
      <c r="D1567" s="1850" t="s">
        <v>4969</v>
      </c>
      <c r="E1567" s="1850" t="s">
        <v>4970</v>
      </c>
      <c r="F1567" s="1850" t="s">
        <v>2315</v>
      </c>
      <c r="G1567" s="1850" t="s">
        <v>28</v>
      </c>
      <c r="H1567" s="1850" t="s">
        <v>28</v>
      </c>
      <c r="I1567" s="1850" t="s">
        <v>1621</v>
      </c>
    </row>
    <row customHeight="1" ht="11.25">
      <c r="A1568" s="1850" t="s">
        <v>2250</v>
      </c>
      <c r="B1568" s="1850" t="s">
        <v>16</v>
      </c>
      <c r="C1568" s="1850" t="s">
        <v>4971</v>
      </c>
      <c r="D1568" s="1850" t="s">
        <v>4972</v>
      </c>
      <c r="E1568" s="1850" t="s">
        <v>4973</v>
      </c>
      <c r="F1568" s="1850" t="s">
        <v>2307</v>
      </c>
      <c r="G1568" s="1850" t="s">
        <v>28</v>
      </c>
      <c r="H1568" s="1850" t="s">
        <v>28</v>
      </c>
      <c r="I1568" s="1850" t="s">
        <v>1621</v>
      </c>
    </row>
    <row customHeight="1" ht="11.25">
      <c r="A1569" s="1850" t="s">
        <v>2250</v>
      </c>
      <c r="B1569" s="1850" t="s">
        <v>16</v>
      </c>
      <c r="C1569" s="1850" t="s">
        <v>4974</v>
      </c>
      <c r="D1569" s="1850" t="s">
        <v>4975</v>
      </c>
      <c r="E1569" s="1850" t="s">
        <v>4976</v>
      </c>
      <c r="F1569" s="1850" t="s">
        <v>2357</v>
      </c>
      <c r="G1569" s="1850" t="s">
        <v>28</v>
      </c>
      <c r="H1569" s="1850" t="s">
        <v>28</v>
      </c>
      <c r="I1569" s="1850" t="s">
        <v>1621</v>
      </c>
    </row>
    <row customHeight="1" ht="11.25">
      <c r="A1570" s="1850" t="s">
        <v>2250</v>
      </c>
      <c r="B1570" s="1850" t="s">
        <v>16</v>
      </c>
      <c r="C1570" s="1850" t="s">
        <v>4977</v>
      </c>
      <c r="D1570" s="1850" t="s">
        <v>4978</v>
      </c>
      <c r="E1570" s="1850" t="s">
        <v>4979</v>
      </c>
      <c r="F1570" s="1850" t="s">
        <v>2254</v>
      </c>
      <c r="G1570" s="1850" t="s">
        <v>28</v>
      </c>
      <c r="H1570" s="1850" t="s">
        <v>28</v>
      </c>
      <c r="I1570" s="1850" t="s">
        <v>1621</v>
      </c>
    </row>
    <row customHeight="1" ht="11.25">
      <c r="A1571" s="1850" t="s">
        <v>2250</v>
      </c>
      <c r="B1571" s="1850" t="s">
        <v>16</v>
      </c>
      <c r="C1571" s="1850" t="s">
        <v>4980</v>
      </c>
      <c r="D1571" s="1850" t="s">
        <v>4981</v>
      </c>
      <c r="E1571" s="1850" t="s">
        <v>4982</v>
      </c>
      <c r="F1571" s="1850" t="s">
        <v>2344</v>
      </c>
      <c r="G1571" s="1850" t="s">
        <v>28</v>
      </c>
      <c r="H1571" s="1850" t="s">
        <v>28</v>
      </c>
      <c r="I1571" s="1850" t="s">
        <v>1621</v>
      </c>
    </row>
    <row customHeight="1" ht="11.25">
      <c r="A1572" s="1850" t="s">
        <v>2250</v>
      </c>
      <c r="B1572" s="1850" t="s">
        <v>16</v>
      </c>
      <c r="C1572" s="1850" t="s">
        <v>4983</v>
      </c>
      <c r="D1572" s="1850" t="s">
        <v>4984</v>
      </c>
      <c r="E1572" s="1850" t="s">
        <v>4985</v>
      </c>
      <c r="F1572" s="1850" t="s">
        <v>2340</v>
      </c>
      <c r="G1572" s="1850" t="s">
        <v>28</v>
      </c>
      <c r="H1572" s="1850" t="s">
        <v>28</v>
      </c>
      <c r="I1572" s="1850" t="s">
        <v>1621</v>
      </c>
    </row>
    <row customHeight="1" ht="11.25">
      <c r="A1573" s="1850" t="s">
        <v>2250</v>
      </c>
      <c r="B1573" s="1850" t="s">
        <v>16</v>
      </c>
      <c r="C1573" s="1850" t="s">
        <v>4986</v>
      </c>
      <c r="D1573" s="1850" t="s">
        <v>4987</v>
      </c>
      <c r="E1573" s="1850" t="s">
        <v>4988</v>
      </c>
      <c r="F1573" s="1850" t="s">
        <v>2307</v>
      </c>
      <c r="G1573" s="1850" t="s">
        <v>28</v>
      </c>
      <c r="H1573" s="1850" t="s">
        <v>28</v>
      </c>
      <c r="I1573" s="1850" t="s">
        <v>1621</v>
      </c>
    </row>
    <row customHeight="1" ht="11.25">
      <c r="A1574" s="1850" t="s">
        <v>2250</v>
      </c>
      <c r="B1574" s="1850" t="s">
        <v>16</v>
      </c>
      <c r="C1574" s="1850" t="s">
        <v>4989</v>
      </c>
      <c r="D1574" s="1850" t="s">
        <v>4990</v>
      </c>
      <c r="E1574" s="1850" t="s">
        <v>4991</v>
      </c>
      <c r="F1574" s="1850" t="s">
        <v>2357</v>
      </c>
      <c r="G1574" s="1850" t="s">
        <v>28</v>
      </c>
      <c r="H1574" s="1850" t="s">
        <v>28</v>
      </c>
      <c r="I1574" s="1850" t="s">
        <v>1621</v>
      </c>
    </row>
    <row customHeight="1" ht="11.25">
      <c r="A1575" s="1850" t="s">
        <v>2250</v>
      </c>
      <c r="B1575" s="1850" t="s">
        <v>16</v>
      </c>
      <c r="C1575" s="1850" t="s">
        <v>4992</v>
      </c>
      <c r="D1575" s="1850" t="s">
        <v>4993</v>
      </c>
      <c r="E1575" s="1850" t="s">
        <v>4994</v>
      </c>
      <c r="F1575" s="1850" t="s">
        <v>2307</v>
      </c>
      <c r="G1575" s="1850" t="s">
        <v>28</v>
      </c>
      <c r="H1575" s="1850" t="s">
        <v>28</v>
      </c>
      <c r="I1575" s="1850" t="s">
        <v>1621</v>
      </c>
    </row>
    <row customHeight="1" ht="11.25">
      <c r="A1576" s="1850" t="s">
        <v>2250</v>
      </c>
      <c r="B1576" s="1850" t="s">
        <v>16</v>
      </c>
      <c r="C1576" s="1850" t="s">
        <v>4995</v>
      </c>
      <c r="D1576" s="1850" t="s">
        <v>4996</v>
      </c>
      <c r="E1576" s="1850" t="s">
        <v>4997</v>
      </c>
      <c r="F1576" s="1850" t="s">
        <v>2344</v>
      </c>
      <c r="G1576" s="1850" t="s">
        <v>28</v>
      </c>
      <c r="H1576" s="1850" t="s">
        <v>28</v>
      </c>
      <c r="I1576" s="1850" t="s">
        <v>1621</v>
      </c>
    </row>
    <row customHeight="1" ht="11.25">
      <c r="A1577" s="1850" t="s">
        <v>2250</v>
      </c>
      <c r="B1577" s="1850" t="s">
        <v>16</v>
      </c>
      <c r="C1577" s="1850" t="s">
        <v>4998</v>
      </c>
      <c r="D1577" s="1850" t="s">
        <v>4999</v>
      </c>
      <c r="E1577" s="1850" t="s">
        <v>5000</v>
      </c>
      <c r="F1577" s="1850" t="s">
        <v>2272</v>
      </c>
      <c r="G1577" s="1850" t="s">
        <v>4957</v>
      </c>
      <c r="H1577" s="1850" t="s">
        <v>28</v>
      </c>
      <c r="I1577" s="1850" t="s">
        <v>1621</v>
      </c>
    </row>
    <row customHeight="1" ht="11.25">
      <c r="A1578" s="1850" t="s">
        <v>2250</v>
      </c>
      <c r="B1578" s="1850" t="s">
        <v>16</v>
      </c>
      <c r="C1578" s="1850" t="s">
        <v>5001</v>
      </c>
      <c r="D1578" s="1850" t="s">
        <v>5002</v>
      </c>
      <c r="E1578" s="1850" t="s">
        <v>5003</v>
      </c>
      <c r="F1578" s="1850" t="s">
        <v>2712</v>
      </c>
      <c r="G1578" s="1850" t="s">
        <v>28</v>
      </c>
      <c r="H1578" s="1850" t="s">
        <v>28</v>
      </c>
      <c r="I1578" s="1850" t="s">
        <v>1621</v>
      </c>
    </row>
    <row customHeight="1" ht="11.25">
      <c r="A1579" s="1850" t="s">
        <v>2250</v>
      </c>
      <c r="B1579" s="1850" t="s">
        <v>16</v>
      </c>
      <c r="C1579" s="1850" t="s">
        <v>5004</v>
      </c>
      <c r="D1579" s="1850" t="s">
        <v>5005</v>
      </c>
      <c r="E1579" s="1850" t="s">
        <v>5006</v>
      </c>
      <c r="F1579" s="1850" t="s">
        <v>2315</v>
      </c>
      <c r="G1579" s="1850" t="s">
        <v>28</v>
      </c>
      <c r="H1579" s="1850" t="s">
        <v>28</v>
      </c>
      <c r="I1579" s="1850" t="s">
        <v>1621</v>
      </c>
    </row>
    <row customHeight="1" ht="11.25">
      <c r="A1580" s="1850" t="s">
        <v>2250</v>
      </c>
      <c r="B1580" s="1850" t="s">
        <v>16</v>
      </c>
      <c r="C1580" s="1850" t="s">
        <v>5007</v>
      </c>
      <c r="D1580" s="1850" t="s">
        <v>5008</v>
      </c>
      <c r="E1580" s="1850" t="s">
        <v>5009</v>
      </c>
      <c r="F1580" s="1850" t="s">
        <v>2254</v>
      </c>
      <c r="G1580" s="1850" t="s">
        <v>28</v>
      </c>
      <c r="H1580" s="1850" t="s">
        <v>28</v>
      </c>
      <c r="I1580" s="1850" t="s">
        <v>1621</v>
      </c>
    </row>
    <row customHeight="1" ht="11.25">
      <c r="A1581" s="1850" t="s">
        <v>2250</v>
      </c>
      <c r="B1581" s="1850" t="s">
        <v>16</v>
      </c>
      <c r="C1581" s="1850" t="s">
        <v>5010</v>
      </c>
      <c r="D1581" s="1850" t="s">
        <v>5011</v>
      </c>
      <c r="E1581" s="1850" t="s">
        <v>5012</v>
      </c>
      <c r="F1581" s="1850" t="s">
        <v>2349</v>
      </c>
      <c r="G1581" s="1850" t="s">
        <v>28</v>
      </c>
      <c r="H1581" s="1850" t="s">
        <v>28</v>
      </c>
      <c r="I1581" s="1850" t="s">
        <v>1621</v>
      </c>
    </row>
    <row customHeight="1" ht="11.25">
      <c r="A1582" s="1850" t="s">
        <v>2250</v>
      </c>
      <c r="B1582" s="1850" t="s">
        <v>16</v>
      </c>
      <c r="C1582" s="1850" t="s">
        <v>5013</v>
      </c>
      <c r="D1582" s="1850" t="s">
        <v>5014</v>
      </c>
      <c r="E1582" s="1850" t="s">
        <v>5015</v>
      </c>
      <c r="F1582" s="1850" t="s">
        <v>2254</v>
      </c>
      <c r="G1582" s="1850" t="s">
        <v>28</v>
      </c>
      <c r="H1582" s="1850" t="s">
        <v>28</v>
      </c>
      <c r="I1582" s="1850" t="s">
        <v>1621</v>
      </c>
    </row>
    <row customHeight="1" ht="11.25">
      <c r="A1583" s="1850" t="s">
        <v>2250</v>
      </c>
      <c r="B1583" s="1850" t="s">
        <v>16</v>
      </c>
      <c r="C1583" s="1850" t="s">
        <v>5016</v>
      </c>
      <c r="D1583" s="1850" t="s">
        <v>5017</v>
      </c>
      <c r="E1583" s="1850" t="s">
        <v>5018</v>
      </c>
      <c r="F1583" s="1850" t="s">
        <v>2349</v>
      </c>
      <c r="G1583" s="1850" t="s">
        <v>28</v>
      </c>
      <c r="H1583" s="1850" t="s">
        <v>28</v>
      </c>
      <c r="I1583" s="1850" t="s">
        <v>1621</v>
      </c>
    </row>
    <row customHeight="1" ht="11.25">
      <c r="A1584" s="1850" t="s">
        <v>2250</v>
      </c>
      <c r="B1584" s="1850" t="s">
        <v>16</v>
      </c>
      <c r="C1584" s="1850" t="s">
        <v>5019</v>
      </c>
      <c r="D1584" s="1850" t="s">
        <v>5020</v>
      </c>
      <c r="E1584" s="1850" t="s">
        <v>5021</v>
      </c>
      <c r="F1584" s="1850" t="s">
        <v>2254</v>
      </c>
      <c r="G1584" s="1850" t="s">
        <v>28</v>
      </c>
      <c r="H1584" s="1850" t="s">
        <v>28</v>
      </c>
      <c r="I1584" s="1850" t="s">
        <v>1621</v>
      </c>
    </row>
    <row customHeight="1" ht="11.25">
      <c r="A1585" s="1850" t="s">
        <v>2250</v>
      </c>
      <c r="B1585" s="1850" t="s">
        <v>16</v>
      </c>
      <c r="C1585" s="1850" t="s">
        <v>5022</v>
      </c>
      <c r="D1585" s="1850" t="s">
        <v>5023</v>
      </c>
      <c r="E1585" s="1850" t="s">
        <v>5024</v>
      </c>
      <c r="F1585" s="1850" t="s">
        <v>2357</v>
      </c>
      <c r="G1585" s="1850" t="s">
        <v>28</v>
      </c>
      <c r="H1585" s="1850" t="s">
        <v>28</v>
      </c>
      <c r="I1585" s="1850" t="s">
        <v>1621</v>
      </c>
    </row>
    <row customHeight="1" ht="11.25">
      <c r="A1586" s="1850" t="s">
        <v>2250</v>
      </c>
      <c r="B1586" s="1850" t="s">
        <v>16</v>
      </c>
      <c r="C1586" s="1850" t="s">
        <v>5025</v>
      </c>
      <c r="D1586" s="1850" t="s">
        <v>5026</v>
      </c>
      <c r="E1586" s="1850" t="s">
        <v>5027</v>
      </c>
      <c r="F1586" s="1850" t="s">
        <v>2357</v>
      </c>
      <c r="G1586" s="1850" t="s">
        <v>28</v>
      </c>
      <c r="H1586" s="1850" t="s">
        <v>28</v>
      </c>
      <c r="I1586" s="1850" t="s">
        <v>1621</v>
      </c>
    </row>
    <row customHeight="1" ht="11.25">
      <c r="A1587" s="1850" t="s">
        <v>2250</v>
      </c>
      <c r="B1587" s="1850" t="s">
        <v>16</v>
      </c>
      <c r="C1587" s="1850" t="s">
        <v>5028</v>
      </c>
      <c r="D1587" s="1850" t="s">
        <v>5029</v>
      </c>
      <c r="E1587" s="1850" t="s">
        <v>5030</v>
      </c>
      <c r="F1587" s="1850" t="s">
        <v>2344</v>
      </c>
      <c r="G1587" s="1850" t="s">
        <v>28</v>
      </c>
      <c r="H1587" s="1850" t="s">
        <v>28</v>
      </c>
      <c r="I1587" s="1850" t="s">
        <v>1621</v>
      </c>
    </row>
    <row customHeight="1" ht="11.25">
      <c r="A1588" s="1850" t="s">
        <v>2250</v>
      </c>
      <c r="B1588" s="1850" t="s">
        <v>16</v>
      </c>
      <c r="C1588" s="1850" t="s">
        <v>5031</v>
      </c>
      <c r="D1588" s="1850" t="s">
        <v>5032</v>
      </c>
      <c r="E1588" s="1850" t="s">
        <v>5033</v>
      </c>
      <c r="F1588" s="1850" t="s">
        <v>2987</v>
      </c>
      <c r="G1588" s="1850" t="s">
        <v>28</v>
      </c>
      <c r="H1588" s="1850" t="s">
        <v>5034</v>
      </c>
      <c r="I1588" s="1850" t="s">
        <v>1621</v>
      </c>
    </row>
    <row customHeight="1" ht="11.25">
      <c r="A1589" s="1850" t="s">
        <v>2250</v>
      </c>
      <c r="B1589" s="1850" t="s">
        <v>16</v>
      </c>
      <c r="C1589" s="1850" t="s">
        <v>5035</v>
      </c>
      <c r="D1589" s="1850" t="s">
        <v>5036</v>
      </c>
      <c r="E1589" s="1850" t="s">
        <v>5037</v>
      </c>
      <c r="F1589" s="1850" t="s">
        <v>2384</v>
      </c>
      <c r="G1589" s="1850" t="s">
        <v>28</v>
      </c>
      <c r="H1589" s="1850" t="s">
        <v>28</v>
      </c>
      <c r="I1589" s="1850" t="s">
        <v>1621</v>
      </c>
    </row>
    <row customHeight="1" ht="11.25">
      <c r="A1590" s="1850" t="s">
        <v>2250</v>
      </c>
      <c r="B1590" s="1850" t="s">
        <v>16</v>
      </c>
      <c r="C1590" s="1850" t="s">
        <v>5038</v>
      </c>
      <c r="D1590" s="1850" t="s">
        <v>5039</v>
      </c>
      <c r="E1590" s="1850" t="s">
        <v>5040</v>
      </c>
      <c r="F1590" s="1850" t="s">
        <v>3844</v>
      </c>
      <c r="G1590" s="1850" t="s">
        <v>28</v>
      </c>
      <c r="H1590" s="1850" t="s">
        <v>28</v>
      </c>
      <c r="I1590" s="1850" t="s">
        <v>1621</v>
      </c>
    </row>
    <row customHeight="1" ht="11.25">
      <c r="A1591" s="1850" t="s">
        <v>2250</v>
      </c>
      <c r="B1591" s="1850" t="s">
        <v>16</v>
      </c>
      <c r="C1591" s="1850" t="s">
        <v>5041</v>
      </c>
      <c r="D1591" s="1850" t="s">
        <v>5042</v>
      </c>
      <c r="E1591" s="1850" t="s">
        <v>5043</v>
      </c>
      <c r="F1591" s="1850" t="s">
        <v>2344</v>
      </c>
      <c r="G1591" s="1850" t="s">
        <v>28</v>
      </c>
      <c r="H1591" s="1850" t="s">
        <v>28</v>
      </c>
      <c r="I1591" s="1850" t="s">
        <v>1621</v>
      </c>
    </row>
    <row customHeight="1" ht="11.25">
      <c r="A1592" s="1850" t="s">
        <v>2250</v>
      </c>
      <c r="B1592" s="1850" t="s">
        <v>16</v>
      </c>
      <c r="C1592" s="1850" t="s">
        <v>5044</v>
      </c>
      <c r="D1592" s="1850" t="s">
        <v>5045</v>
      </c>
      <c r="E1592" s="1850" t="s">
        <v>5046</v>
      </c>
      <c r="F1592" s="1850" t="s">
        <v>2598</v>
      </c>
      <c r="G1592" s="1850" t="s">
        <v>28</v>
      </c>
      <c r="H1592" s="1850" t="s">
        <v>28</v>
      </c>
      <c r="I1592" s="1850" t="s">
        <v>1621</v>
      </c>
    </row>
    <row customHeight="1" ht="11.25">
      <c r="A1593" s="1850" t="s">
        <v>2250</v>
      </c>
      <c r="B1593" s="1850" t="s">
        <v>16</v>
      </c>
      <c r="C1593" s="1850" t="s">
        <v>5047</v>
      </c>
      <c r="D1593" s="1850" t="s">
        <v>5048</v>
      </c>
      <c r="E1593" s="1850" t="s">
        <v>5049</v>
      </c>
      <c r="F1593" s="1850" t="s">
        <v>3775</v>
      </c>
      <c r="G1593" s="1850" t="s">
        <v>28</v>
      </c>
      <c r="H1593" s="1850" t="s">
        <v>28</v>
      </c>
      <c r="I1593" s="1850" t="s">
        <v>1621</v>
      </c>
    </row>
    <row customHeight="1" ht="11.25">
      <c r="A1594" s="1850" t="s">
        <v>2250</v>
      </c>
      <c r="B1594" s="1850" t="s">
        <v>16</v>
      </c>
      <c r="C1594" s="1850" t="s">
        <v>5050</v>
      </c>
      <c r="D1594" s="1850" t="s">
        <v>5051</v>
      </c>
      <c r="E1594" s="1850" t="s">
        <v>5052</v>
      </c>
      <c r="F1594" s="1850" t="s">
        <v>5053</v>
      </c>
      <c r="G1594" s="1850" t="s">
        <v>28</v>
      </c>
      <c r="H1594" s="1850" t="s">
        <v>28</v>
      </c>
      <c r="I1594" s="1850" t="s">
        <v>1621</v>
      </c>
    </row>
    <row customHeight="1" ht="11.25">
      <c r="A1595" s="1850" t="s">
        <v>2250</v>
      </c>
      <c r="B1595" s="1850" t="s">
        <v>16</v>
      </c>
      <c r="C1595" s="1850" t="s">
        <v>5054</v>
      </c>
      <c r="D1595" s="1850" t="s">
        <v>5055</v>
      </c>
      <c r="E1595" s="1850" t="s">
        <v>5056</v>
      </c>
      <c r="F1595" s="1850" t="s">
        <v>2307</v>
      </c>
      <c r="G1595" s="1850" t="s">
        <v>28</v>
      </c>
      <c r="H1595" s="1850" t="s">
        <v>28</v>
      </c>
      <c r="I1595" s="1850" t="s">
        <v>1621</v>
      </c>
    </row>
    <row customHeight="1" ht="11.25">
      <c r="A1596" s="1850" t="s">
        <v>2250</v>
      </c>
      <c r="B1596" s="1850" t="s">
        <v>16</v>
      </c>
      <c r="C1596" s="1850" t="s">
        <v>5057</v>
      </c>
      <c r="D1596" s="1850" t="s">
        <v>5058</v>
      </c>
      <c r="E1596" s="1850" t="s">
        <v>5059</v>
      </c>
      <c r="F1596" s="1850" t="s">
        <v>2353</v>
      </c>
      <c r="G1596" s="1850" t="s">
        <v>28</v>
      </c>
      <c r="H1596" s="1850" t="s">
        <v>28</v>
      </c>
      <c r="I1596" s="1850" t="s">
        <v>1621</v>
      </c>
    </row>
    <row customHeight="1" ht="11.25">
      <c r="A1597" s="1850" t="s">
        <v>2250</v>
      </c>
      <c r="B1597" s="1850" t="s">
        <v>16</v>
      </c>
      <c r="C1597" s="1850" t="s">
        <v>5060</v>
      </c>
      <c r="D1597" s="1850" t="s">
        <v>5061</v>
      </c>
      <c r="E1597" s="1850" t="s">
        <v>5062</v>
      </c>
      <c r="F1597" s="1850" t="s">
        <v>5053</v>
      </c>
      <c r="G1597" s="1850" t="s">
        <v>28</v>
      </c>
      <c r="H1597" s="1850" t="s">
        <v>5063</v>
      </c>
      <c r="I1597" s="1850" t="s">
        <v>1621</v>
      </c>
    </row>
    <row customHeight="1" ht="11.25">
      <c r="A1598" s="1850" t="s">
        <v>2250</v>
      </c>
      <c r="B1598" s="1850" t="s">
        <v>16</v>
      </c>
      <c r="C1598" s="1850" t="s">
        <v>5064</v>
      </c>
      <c r="D1598" s="1850" t="s">
        <v>5065</v>
      </c>
      <c r="E1598" s="1850" t="s">
        <v>5066</v>
      </c>
      <c r="F1598" s="1850" t="s">
        <v>2315</v>
      </c>
      <c r="G1598" s="1850" t="s">
        <v>28</v>
      </c>
      <c r="H1598" s="1850" t="s">
        <v>28</v>
      </c>
      <c r="I1598" s="1850" t="s">
        <v>1621</v>
      </c>
    </row>
    <row customHeight="1" ht="11.25">
      <c r="A1599" s="1850" t="s">
        <v>2250</v>
      </c>
      <c r="B1599" s="1850" t="s">
        <v>16</v>
      </c>
      <c r="C1599" s="1850" t="s">
        <v>5067</v>
      </c>
      <c r="D1599" s="1850" t="s">
        <v>5068</v>
      </c>
      <c r="E1599" s="1850" t="s">
        <v>5069</v>
      </c>
      <c r="F1599" s="1850" t="s">
        <v>2307</v>
      </c>
      <c r="G1599" s="1850" t="s">
        <v>28</v>
      </c>
      <c r="H1599" s="1850" t="s">
        <v>28</v>
      </c>
      <c r="I1599" s="1850" t="s">
        <v>1621</v>
      </c>
    </row>
    <row customHeight="1" ht="11.25">
      <c r="A1600" s="1850" t="s">
        <v>2250</v>
      </c>
      <c r="B1600" s="1850" t="s">
        <v>16</v>
      </c>
      <c r="C1600" s="1850" t="s">
        <v>5070</v>
      </c>
      <c r="D1600" s="1850" t="s">
        <v>5071</v>
      </c>
      <c r="E1600" s="1850" t="s">
        <v>5072</v>
      </c>
      <c r="F1600" s="1850" t="s">
        <v>5073</v>
      </c>
      <c r="G1600" s="1850" t="s">
        <v>28</v>
      </c>
      <c r="H1600" s="1850" t="s">
        <v>28</v>
      </c>
      <c r="I1600" s="1850" t="s">
        <v>1621</v>
      </c>
    </row>
    <row customHeight="1" ht="11.25">
      <c r="A1601" s="1850" t="s">
        <v>2250</v>
      </c>
      <c r="B1601" s="1850" t="s">
        <v>16</v>
      </c>
      <c r="C1601" s="1850" t="s">
        <v>5074</v>
      </c>
      <c r="D1601" s="1850" t="s">
        <v>5075</v>
      </c>
      <c r="E1601" s="1850" t="s">
        <v>5076</v>
      </c>
      <c r="F1601" s="1850" t="s">
        <v>2353</v>
      </c>
      <c r="G1601" s="1850" t="s">
        <v>28</v>
      </c>
      <c r="H1601" s="1850" t="s">
        <v>28</v>
      </c>
      <c r="I1601" s="1850" t="s">
        <v>1621</v>
      </c>
    </row>
    <row customHeight="1" ht="11.25">
      <c r="A1602" s="1850" t="s">
        <v>2250</v>
      </c>
      <c r="B1602" s="1850" t="s">
        <v>16</v>
      </c>
      <c r="C1602" s="1850" t="s">
        <v>5077</v>
      </c>
      <c r="D1602" s="1850" t="s">
        <v>5078</v>
      </c>
      <c r="E1602" s="1850" t="s">
        <v>5079</v>
      </c>
      <c r="F1602" s="1850" t="s">
        <v>3871</v>
      </c>
      <c r="G1602" s="1850" t="s">
        <v>28</v>
      </c>
      <c r="H1602" s="1850" t="s">
        <v>28</v>
      </c>
      <c r="I1602" s="1850" t="s">
        <v>1621</v>
      </c>
    </row>
    <row customHeight="1" ht="11.25">
      <c r="A1603" s="1850" t="s">
        <v>2250</v>
      </c>
      <c r="B1603" s="1850" t="s">
        <v>16</v>
      </c>
      <c r="C1603" s="1850" t="s">
        <v>5080</v>
      </c>
      <c r="D1603" s="1850" t="s">
        <v>5081</v>
      </c>
      <c r="E1603" s="1850" t="s">
        <v>5082</v>
      </c>
      <c r="F1603" s="1850" t="s">
        <v>2307</v>
      </c>
      <c r="G1603" s="1850" t="s">
        <v>28</v>
      </c>
      <c r="H1603" s="1850" t="s">
        <v>28</v>
      </c>
      <c r="I1603" s="1850" t="s">
        <v>1621</v>
      </c>
    </row>
    <row customHeight="1" ht="11.25">
      <c r="A1604" s="1850" t="s">
        <v>2250</v>
      </c>
      <c r="B1604" s="1850" t="s">
        <v>16</v>
      </c>
      <c r="C1604" s="1850" t="s">
        <v>5083</v>
      </c>
      <c r="D1604" s="1850" t="s">
        <v>5084</v>
      </c>
      <c r="E1604" s="1850" t="s">
        <v>5085</v>
      </c>
      <c r="F1604" s="1850" t="s">
        <v>2315</v>
      </c>
      <c r="G1604" s="1850" t="s">
        <v>28</v>
      </c>
      <c r="H1604" s="1850" t="s">
        <v>28</v>
      </c>
      <c r="I1604" s="1850" t="s">
        <v>1621</v>
      </c>
    </row>
    <row customHeight="1" ht="11.25">
      <c r="A1605" s="1850" t="s">
        <v>2250</v>
      </c>
      <c r="B1605" s="1850" t="s">
        <v>16</v>
      </c>
      <c r="C1605" s="1850" t="s">
        <v>5086</v>
      </c>
      <c r="D1605" s="1850" t="s">
        <v>5087</v>
      </c>
      <c r="E1605" s="1850" t="s">
        <v>5088</v>
      </c>
      <c r="F1605" s="1850" t="s">
        <v>2281</v>
      </c>
      <c r="G1605" s="1850" t="s">
        <v>28</v>
      </c>
      <c r="H1605" s="1850" t="s">
        <v>28</v>
      </c>
      <c r="I1605" s="1850" t="s">
        <v>1621</v>
      </c>
    </row>
    <row customHeight="1" ht="11.25">
      <c r="A1606" s="1850" t="s">
        <v>2250</v>
      </c>
      <c r="B1606" s="1850" t="s">
        <v>16</v>
      </c>
      <c r="C1606" s="1850" t="s">
        <v>5089</v>
      </c>
      <c r="D1606" s="1850" t="s">
        <v>5090</v>
      </c>
      <c r="E1606" s="1850" t="s">
        <v>5091</v>
      </c>
      <c r="F1606" s="1850" t="s">
        <v>2982</v>
      </c>
      <c r="G1606" s="1850" t="s">
        <v>28</v>
      </c>
      <c r="H1606" s="1850" t="s">
        <v>28</v>
      </c>
      <c r="I1606" s="1850" t="s">
        <v>1621</v>
      </c>
    </row>
    <row customHeight="1" ht="11.25">
      <c r="A1607" s="1850" t="s">
        <v>2250</v>
      </c>
      <c r="B1607" s="1850" t="s">
        <v>16</v>
      </c>
      <c r="C1607" s="1850" t="s">
        <v>5092</v>
      </c>
      <c r="D1607" s="1850" t="s">
        <v>5093</v>
      </c>
      <c r="E1607" s="1850" t="s">
        <v>5094</v>
      </c>
      <c r="F1607" s="1850" t="s">
        <v>2307</v>
      </c>
      <c r="G1607" s="1850" t="s">
        <v>28</v>
      </c>
      <c r="H1607" s="1850" t="s">
        <v>28</v>
      </c>
      <c r="I1607" s="1850" t="s">
        <v>1621</v>
      </c>
    </row>
    <row customHeight="1" ht="11.25">
      <c r="A1608" s="1850" t="s">
        <v>2250</v>
      </c>
      <c r="B1608" s="1850" t="s">
        <v>16</v>
      </c>
      <c r="C1608" s="1850" t="s">
        <v>5095</v>
      </c>
      <c r="D1608" s="1850" t="s">
        <v>5096</v>
      </c>
      <c r="E1608" s="1850" t="s">
        <v>5097</v>
      </c>
      <c r="F1608" s="1850" t="s">
        <v>5053</v>
      </c>
      <c r="G1608" s="1850" t="s">
        <v>28</v>
      </c>
      <c r="H1608" s="1850" t="s">
        <v>28</v>
      </c>
      <c r="I1608" s="1850" t="s">
        <v>1621</v>
      </c>
    </row>
    <row customHeight="1" ht="11.25">
      <c r="A1609" s="1850" t="s">
        <v>2250</v>
      </c>
      <c r="B1609" s="1850" t="s">
        <v>16</v>
      </c>
      <c r="C1609" s="1850" t="s">
        <v>5098</v>
      </c>
      <c r="D1609" s="1850" t="s">
        <v>5099</v>
      </c>
      <c r="E1609" s="1850" t="s">
        <v>5100</v>
      </c>
      <c r="F1609" s="1850" t="s">
        <v>2371</v>
      </c>
      <c r="G1609" s="1850" t="s">
        <v>28</v>
      </c>
      <c r="H1609" s="1850" t="s">
        <v>28</v>
      </c>
      <c r="I1609" s="1850" t="s">
        <v>1621</v>
      </c>
    </row>
    <row customHeight="1" ht="11.25">
      <c r="A1610" s="1850" t="s">
        <v>2250</v>
      </c>
      <c r="B1610" s="1850" t="s">
        <v>16</v>
      </c>
      <c r="C1610" s="1850" t="s">
        <v>28</v>
      </c>
      <c r="D1610" s="1850" t="s">
        <v>4307</v>
      </c>
      <c r="E1610" s="1850" t="s">
        <v>4308</v>
      </c>
      <c r="F1610" s="1850" t="s">
        <v>2344</v>
      </c>
      <c r="G1610" s="1850" t="s">
        <v>28</v>
      </c>
      <c r="H1610" s="1850" t="s">
        <v>28</v>
      </c>
      <c r="I1610"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355BD-540F-9E2F-A013-A3E8729F299A}" mc:Ignorable="x14ac xr xr2 xr3">
  <sheetPr>
    <tabColor rgb="FFFFCC99"/>
  </sheetPr>
  <dimension ref="A1:G149"/>
  <sheetViews>
    <sheetView topLeftCell="A1" showGridLines="0" workbookViewId="0">
      <selection activeCell="A1" sqref="A1"/>
    </sheetView>
  </sheetViews>
  <sheetFormatPr customHeight="1" defaultRowHeight="11.25"/>
  <cols>
    <col min="1" max="1" style="1850" width="9.140625"/>
  </cols>
  <sheetData>
    <row customHeight="1" ht="11.25">
      <c r="A1" s="373" t="s">
        <v>5101</v>
      </c>
      <c r="B1" s="64" t="s">
        <v>5102</v>
      </c>
      <c r="C1" s="64" t="s">
        <v>5103</v>
      </c>
      <c r="D1" s="64" t="s">
        <v>5104</v>
      </c>
      <c r="E1" s="0" t="s">
        <v>5105</v>
      </c>
      <c r="F1" s="0" t="s">
        <v>5106</v>
      </c>
      <c r="G1" s="0" t="s">
        <v>5107</v>
      </c>
    </row>
    <row customHeight="1" ht="11.25">
      <c r="A2" s="373" t="s">
        <v>16</v>
      </c>
      <c r="B2" s="0" t="s">
        <v>5108</v>
      </c>
      <c r="C2" s="0" t="s">
        <v>5109</v>
      </c>
      <c r="D2" s="0" t="s">
        <v>5108</v>
      </c>
      <c r="E2" s="0" t="s">
        <v>5109</v>
      </c>
      <c r="F2" s="0" t="s">
        <v>5110</v>
      </c>
      <c r="G2" s="0" t="s">
        <v>110</v>
      </c>
    </row>
    <row customHeight="1" ht="11.25">
      <c r="A3" s="373" t="s">
        <v>16</v>
      </c>
      <c r="B3" s="0" t="s">
        <v>5111</v>
      </c>
      <c r="C3" s="0" t="s">
        <v>5112</v>
      </c>
      <c r="D3" s="0" t="s">
        <v>5111</v>
      </c>
      <c r="E3" s="0" t="s">
        <v>5112</v>
      </c>
      <c r="F3" s="0" t="s">
        <v>5113</v>
      </c>
      <c r="G3" s="0" t="s">
        <v>111</v>
      </c>
    </row>
    <row customHeight="1" ht="11.25">
      <c r="A4" s="373" t="s">
        <v>16</v>
      </c>
      <c r="B4" s="0" t="s">
        <v>5114</v>
      </c>
      <c r="C4" s="0" t="s">
        <v>5115</v>
      </c>
      <c r="D4" s="0" t="s">
        <v>5114</v>
      </c>
      <c r="E4" s="0" t="s">
        <v>5115</v>
      </c>
      <c r="F4" s="0" t="s">
        <v>5110</v>
      </c>
      <c r="G4" s="0" t="s">
        <v>91</v>
      </c>
    </row>
    <row customHeight="1" ht="11.25">
      <c r="A5" s="373" t="s">
        <v>16</v>
      </c>
      <c r="B5" s="0" t="s">
        <v>5116</v>
      </c>
      <c r="C5" s="0" t="s">
        <v>5117</v>
      </c>
      <c r="D5" s="0" t="s">
        <v>5116</v>
      </c>
      <c r="E5" s="0" t="s">
        <v>5117</v>
      </c>
      <c r="F5" s="0" t="s">
        <v>5113</v>
      </c>
      <c r="G5" s="0" t="s">
        <v>92</v>
      </c>
    </row>
    <row customHeight="1" ht="11.25">
      <c r="A6" s="373" t="s">
        <v>16</v>
      </c>
      <c r="B6" s="0" t="s">
        <v>5118</v>
      </c>
      <c r="C6" s="0" t="s">
        <v>5119</v>
      </c>
      <c r="D6" s="0" t="s">
        <v>5118</v>
      </c>
      <c r="E6" s="0" t="s">
        <v>5119</v>
      </c>
      <c r="F6" s="0" t="s">
        <v>5110</v>
      </c>
      <c r="G6" s="0" t="s">
        <v>112</v>
      </c>
    </row>
    <row customHeight="1" ht="11.25">
      <c r="A7" s="373" t="s">
        <v>16</v>
      </c>
      <c r="B7" s="0" t="s">
        <v>5120</v>
      </c>
      <c r="C7" s="0" t="s">
        <v>5121</v>
      </c>
      <c r="D7" s="0" t="s">
        <v>5120</v>
      </c>
      <c r="E7" s="0" t="s">
        <v>5121</v>
      </c>
      <c r="F7" s="0" t="s">
        <v>5113</v>
      </c>
      <c r="G7" s="0" t="s">
        <v>93</v>
      </c>
    </row>
    <row customHeight="1" ht="11.25">
      <c r="A8" s="373" t="s">
        <v>16</v>
      </c>
      <c r="B8" s="0" t="s">
        <v>5122</v>
      </c>
      <c r="C8" s="0" t="s">
        <v>5123</v>
      </c>
      <c r="D8" s="0" t="s">
        <v>5122</v>
      </c>
      <c r="E8" s="0" t="s">
        <v>5123</v>
      </c>
      <c r="F8" s="0" t="s">
        <v>5110</v>
      </c>
      <c r="G8" s="0" t="s">
        <v>94</v>
      </c>
    </row>
    <row customHeight="1" ht="11.25">
      <c r="A9" s="373" t="s">
        <v>16</v>
      </c>
      <c r="B9" s="0" t="s">
        <v>5124</v>
      </c>
      <c r="C9" s="0" t="s">
        <v>5125</v>
      </c>
      <c r="D9" s="0" t="s">
        <v>5124</v>
      </c>
      <c r="E9" s="0" t="s">
        <v>5125</v>
      </c>
      <c r="F9" s="0" t="s">
        <v>5113</v>
      </c>
      <c r="G9" s="0" t="s">
        <v>113</v>
      </c>
    </row>
    <row customHeight="1" ht="11.25">
      <c r="A10" s="373" t="s">
        <v>16</v>
      </c>
      <c r="B10" s="0" t="s">
        <v>5126</v>
      </c>
      <c r="C10" s="0" t="s">
        <v>5127</v>
      </c>
      <c r="D10" s="0" t="s">
        <v>5126</v>
      </c>
      <c r="E10" s="0" t="s">
        <v>5127</v>
      </c>
      <c r="F10" s="0" t="s">
        <v>5110</v>
      </c>
      <c r="G10" s="0" t="s">
        <v>149</v>
      </c>
    </row>
    <row customHeight="1" ht="11.25">
      <c r="A11" s="373" t="s">
        <v>16</v>
      </c>
      <c r="B11" s="0" t="s">
        <v>5128</v>
      </c>
      <c r="C11" s="0" t="s">
        <v>5129</v>
      </c>
      <c r="D11" s="0" t="s">
        <v>5128</v>
      </c>
      <c r="E11" s="0" t="s">
        <v>5129</v>
      </c>
      <c r="F11" s="0" t="s">
        <v>5113</v>
      </c>
      <c r="G11" s="0" t="s">
        <v>150</v>
      </c>
    </row>
    <row customHeight="1" ht="11.25">
      <c r="A12" s="373" t="s">
        <v>16</v>
      </c>
      <c r="B12" s="0" t="s">
        <v>5130</v>
      </c>
      <c r="C12" s="0" t="s">
        <v>5131</v>
      </c>
      <c r="D12" s="0" t="s">
        <v>5132</v>
      </c>
      <c r="E12" s="0" t="s">
        <v>5133</v>
      </c>
      <c r="F12" s="0" t="s">
        <v>5134</v>
      </c>
      <c r="G12" s="0" t="s">
        <v>151</v>
      </c>
    </row>
    <row customHeight="1" ht="11.25">
      <c r="A13" s="373" t="s">
        <v>16</v>
      </c>
      <c r="B13" s="0" t="s">
        <v>5130</v>
      </c>
      <c r="C13" s="0" t="s">
        <v>5131</v>
      </c>
      <c r="D13" s="0" t="s">
        <v>5130</v>
      </c>
      <c r="E13" s="0" t="s">
        <v>5131</v>
      </c>
      <c r="F13" s="0" t="s">
        <v>5135</v>
      </c>
      <c r="G13" s="0" t="s">
        <v>152</v>
      </c>
    </row>
    <row customHeight="1" ht="11.25">
      <c r="A14" s="373" t="s">
        <v>16</v>
      </c>
      <c r="B14" s="0" t="s">
        <v>5130</v>
      </c>
      <c r="C14" s="0" t="s">
        <v>5131</v>
      </c>
      <c r="D14" s="0" t="s">
        <v>5136</v>
      </c>
      <c r="E14" s="0" t="s">
        <v>5137</v>
      </c>
      <c r="F14" s="0" t="s">
        <v>5134</v>
      </c>
      <c r="G14" s="0" t="s">
        <v>153</v>
      </c>
    </row>
    <row customHeight="1" ht="11.25">
      <c r="A15" s="373" t="s">
        <v>16</v>
      </c>
      <c r="B15" s="0" t="s">
        <v>5130</v>
      </c>
      <c r="C15" s="0" t="s">
        <v>5131</v>
      </c>
      <c r="D15" s="0" t="s">
        <v>5138</v>
      </c>
      <c r="E15" s="0" t="s">
        <v>5139</v>
      </c>
      <c r="F15" s="0" t="s">
        <v>5134</v>
      </c>
      <c r="G15" s="0" t="s">
        <v>154</v>
      </c>
    </row>
    <row customHeight="1" ht="11.25">
      <c r="A16" s="373" t="s">
        <v>16</v>
      </c>
      <c r="B16" s="0" t="s">
        <v>5140</v>
      </c>
      <c r="C16" s="0" t="s">
        <v>5141</v>
      </c>
      <c r="D16" s="0" t="s">
        <v>5140</v>
      </c>
      <c r="E16" s="0" t="s">
        <v>5141</v>
      </c>
      <c r="F16" s="0" t="s">
        <v>5110</v>
      </c>
      <c r="G16" s="0" t="s">
        <v>1465</v>
      </c>
    </row>
    <row customHeight="1" ht="11.25">
      <c r="A17" s="373" t="s">
        <v>16</v>
      </c>
      <c r="B17" s="0" t="s">
        <v>5142</v>
      </c>
      <c r="C17" s="0" t="s">
        <v>5143</v>
      </c>
      <c r="D17" s="0" t="s">
        <v>5142</v>
      </c>
      <c r="E17" s="0" t="s">
        <v>5143</v>
      </c>
      <c r="F17" s="0" t="s">
        <v>5113</v>
      </c>
      <c r="G17" s="0" t="s">
        <v>1471</v>
      </c>
    </row>
    <row customHeight="1" ht="11.25">
      <c r="A18" s="373" t="s">
        <v>16</v>
      </c>
      <c r="B18" s="0" t="s">
        <v>5144</v>
      </c>
      <c r="C18" s="0" t="s">
        <v>5145</v>
      </c>
      <c r="D18" s="0" t="s">
        <v>5144</v>
      </c>
      <c r="E18" s="0" t="s">
        <v>5145</v>
      </c>
      <c r="F18" s="0" t="s">
        <v>5110</v>
      </c>
      <c r="G18" s="0" t="s">
        <v>1483</v>
      </c>
    </row>
    <row customHeight="1" ht="11.25">
      <c r="A19" s="373" t="s">
        <v>16</v>
      </c>
      <c r="B19" s="0" t="s">
        <v>5146</v>
      </c>
      <c r="C19" s="0" t="s">
        <v>5147</v>
      </c>
      <c r="D19" s="0" t="s">
        <v>5146</v>
      </c>
      <c r="E19" s="0" t="s">
        <v>5147</v>
      </c>
      <c r="F19" s="0" t="s">
        <v>5113</v>
      </c>
      <c r="G19" s="0" t="s">
        <v>1497</v>
      </c>
    </row>
    <row customHeight="1" ht="11.25">
      <c r="A20" s="373" t="s">
        <v>16</v>
      </c>
      <c r="B20" s="0" t="s">
        <v>5148</v>
      </c>
      <c r="C20" s="0" t="s">
        <v>5149</v>
      </c>
      <c r="D20" s="0" t="s">
        <v>5148</v>
      </c>
      <c r="E20" s="0" t="s">
        <v>5149</v>
      </c>
      <c r="F20" s="0" t="s">
        <v>5110</v>
      </c>
      <c r="G20" s="0" t="s">
        <v>1508</v>
      </c>
    </row>
    <row customHeight="1" ht="11.25">
      <c r="A21" s="373" t="s">
        <v>16</v>
      </c>
      <c r="B21" s="0" t="s">
        <v>5150</v>
      </c>
      <c r="C21" s="0" t="s">
        <v>5151</v>
      </c>
      <c r="D21" s="0" t="s">
        <v>5150</v>
      </c>
      <c r="E21" s="0" t="s">
        <v>5151</v>
      </c>
      <c r="F21" s="0" t="s">
        <v>5113</v>
      </c>
      <c r="G21" s="0" t="s">
        <v>1517</v>
      </c>
    </row>
    <row customHeight="1" ht="11.25">
      <c r="A22" s="373" t="s">
        <v>16</v>
      </c>
      <c r="B22" s="0" t="s">
        <v>5152</v>
      </c>
      <c r="C22" s="0" t="s">
        <v>5153</v>
      </c>
      <c r="D22" s="0" t="s">
        <v>5152</v>
      </c>
      <c r="E22" s="0" t="s">
        <v>5153</v>
      </c>
      <c r="F22" s="0" t="s">
        <v>5110</v>
      </c>
      <c r="G22" s="0" t="s">
        <v>1533</v>
      </c>
    </row>
    <row customHeight="1" ht="11.25">
      <c r="A23" s="373" t="s">
        <v>16</v>
      </c>
      <c r="B23" s="0" t="s">
        <v>5154</v>
      </c>
      <c r="C23" s="0" t="s">
        <v>5155</v>
      </c>
      <c r="D23" s="0" t="s">
        <v>5154</v>
      </c>
      <c r="E23" s="0" t="s">
        <v>5155</v>
      </c>
      <c r="F23" s="0" t="s">
        <v>5110</v>
      </c>
      <c r="G23" s="0" t="s">
        <v>1540</v>
      </c>
    </row>
    <row customHeight="1" ht="11.25">
      <c r="A24" s="373" t="s">
        <v>16</v>
      </c>
      <c r="B24" s="0" t="s">
        <v>5156</v>
      </c>
      <c r="C24" s="0" t="s">
        <v>5157</v>
      </c>
      <c r="D24" s="0" t="s">
        <v>5156</v>
      </c>
      <c r="E24" s="0" t="s">
        <v>5157</v>
      </c>
      <c r="F24" s="0" t="s">
        <v>5113</v>
      </c>
      <c r="G24" s="0" t="s">
        <v>1548</v>
      </c>
    </row>
    <row customHeight="1" ht="11.25">
      <c r="A25" s="373" t="s">
        <v>16</v>
      </c>
      <c r="B25" s="0" t="s">
        <v>5158</v>
      </c>
      <c r="C25" s="0" t="s">
        <v>5159</v>
      </c>
      <c r="D25" s="0" t="s">
        <v>5158</v>
      </c>
      <c r="E25" s="0" t="s">
        <v>5159</v>
      </c>
      <c r="F25" s="0" t="s">
        <v>5110</v>
      </c>
      <c r="G25" s="0" t="s">
        <v>1555</v>
      </c>
    </row>
    <row customHeight="1" ht="11.25">
      <c r="A26" s="373" t="s">
        <v>16</v>
      </c>
      <c r="B26" s="0" t="s">
        <v>5160</v>
      </c>
      <c r="C26" s="0" t="s">
        <v>5161</v>
      </c>
      <c r="D26" s="0" t="s">
        <v>5160</v>
      </c>
      <c r="E26" s="0" t="s">
        <v>5161</v>
      </c>
      <c r="F26" s="0" t="s">
        <v>5110</v>
      </c>
      <c r="G26" s="0" t="s">
        <v>1559</v>
      </c>
    </row>
    <row customHeight="1" ht="11.25">
      <c r="A27" s="373" t="s">
        <v>16</v>
      </c>
      <c r="B27" s="0" t="s">
        <v>5162</v>
      </c>
      <c r="C27" s="0" t="s">
        <v>5163</v>
      </c>
      <c r="D27" s="0" t="s">
        <v>5162</v>
      </c>
      <c r="E27" s="0" t="s">
        <v>5163</v>
      </c>
      <c r="F27" s="0" t="s">
        <v>5110</v>
      </c>
      <c r="G27" s="0" t="s">
        <v>1564</v>
      </c>
    </row>
    <row customHeight="1" ht="11.25">
      <c r="A28" s="373" t="s">
        <v>16</v>
      </c>
      <c r="B28" s="0" t="s">
        <v>5164</v>
      </c>
      <c r="C28" s="0" t="s">
        <v>5165</v>
      </c>
      <c r="D28" s="0" t="s">
        <v>5164</v>
      </c>
      <c r="E28" s="0" t="s">
        <v>5165</v>
      </c>
      <c r="F28" s="0" t="s">
        <v>5113</v>
      </c>
      <c r="G28" s="0" t="s">
        <v>1572</v>
      </c>
    </row>
    <row customHeight="1" ht="11.25">
      <c r="A29" s="373" t="s">
        <v>16</v>
      </c>
      <c r="B29" s="0" t="s">
        <v>5166</v>
      </c>
      <c r="C29" s="0" t="s">
        <v>5167</v>
      </c>
      <c r="D29" s="0" t="s">
        <v>5166</v>
      </c>
      <c r="E29" s="0" t="s">
        <v>5167</v>
      </c>
      <c r="F29" s="0" t="s">
        <v>5110</v>
      </c>
      <c r="G29" s="0" t="s">
        <v>1574</v>
      </c>
    </row>
    <row customHeight="1" ht="11.25">
      <c r="A30" s="373" t="s">
        <v>16</v>
      </c>
      <c r="B30" s="0" t="s">
        <v>5168</v>
      </c>
      <c r="C30" s="0" t="s">
        <v>5169</v>
      </c>
      <c r="D30" s="0" t="s">
        <v>5168</v>
      </c>
      <c r="E30" s="0" t="s">
        <v>5169</v>
      </c>
      <c r="F30" s="0" t="s">
        <v>5113</v>
      </c>
      <c r="G30" s="0" t="s">
        <v>1577</v>
      </c>
    </row>
    <row customHeight="1" ht="11.25">
      <c r="A31" s="373" t="s">
        <v>16</v>
      </c>
      <c r="B31" s="0" t="s">
        <v>5170</v>
      </c>
      <c r="C31" s="0" t="s">
        <v>5171</v>
      </c>
      <c r="D31" s="0" t="s">
        <v>5170</v>
      </c>
      <c r="E31" s="0" t="s">
        <v>5171</v>
      </c>
      <c r="F31" s="0" t="s">
        <v>5110</v>
      </c>
      <c r="G31" s="0" t="s">
        <v>1583</v>
      </c>
    </row>
    <row customHeight="1" ht="11.25">
      <c r="A32" s="373" t="s">
        <v>16</v>
      </c>
      <c r="B32" s="0" t="s">
        <v>5172</v>
      </c>
      <c r="C32" s="0" t="s">
        <v>5173</v>
      </c>
      <c r="D32" s="0" t="s">
        <v>5172</v>
      </c>
      <c r="E32" s="0" t="s">
        <v>5173</v>
      </c>
      <c r="F32" s="0" t="s">
        <v>5113</v>
      </c>
      <c r="G32" s="0" t="s">
        <v>1585</v>
      </c>
    </row>
    <row customHeight="1" ht="11.25">
      <c r="A33" s="373" t="s">
        <v>16</v>
      </c>
      <c r="B33" s="0" t="s">
        <v>5174</v>
      </c>
      <c r="C33" s="0" t="s">
        <v>5175</v>
      </c>
      <c r="D33" s="0" t="s">
        <v>5174</v>
      </c>
      <c r="E33" s="0" t="s">
        <v>5175</v>
      </c>
      <c r="F33" s="0" t="s">
        <v>5113</v>
      </c>
      <c r="G33" s="0" t="s">
        <v>1587</v>
      </c>
    </row>
    <row customHeight="1" ht="11.25">
      <c r="A34" s="373" t="s">
        <v>16</v>
      </c>
      <c r="B34" s="0" t="s">
        <v>5176</v>
      </c>
      <c r="C34" s="0" t="s">
        <v>5177</v>
      </c>
      <c r="D34" s="0" t="s">
        <v>5176</v>
      </c>
      <c r="E34" s="0" t="s">
        <v>5177</v>
      </c>
      <c r="F34" s="0" t="s">
        <v>5110</v>
      </c>
      <c r="G34" s="0" t="s">
        <v>1589</v>
      </c>
    </row>
    <row customHeight="1" ht="11.25">
      <c r="A35" s="373" t="s">
        <v>16</v>
      </c>
      <c r="B35" s="0" t="s">
        <v>5178</v>
      </c>
      <c r="C35" s="0" t="s">
        <v>5179</v>
      </c>
      <c r="D35" s="0" t="s">
        <v>5178</v>
      </c>
      <c r="E35" s="0" t="s">
        <v>5179</v>
      </c>
      <c r="F35" s="0" t="s">
        <v>5110</v>
      </c>
      <c r="G35" s="0" t="s">
        <v>1594</v>
      </c>
    </row>
    <row customHeight="1" ht="11.25">
      <c r="A36" s="373" t="s">
        <v>16</v>
      </c>
      <c r="B36" s="0" t="s">
        <v>5180</v>
      </c>
      <c r="C36" s="0" t="s">
        <v>5181</v>
      </c>
      <c r="D36" s="0" t="s">
        <v>5180</v>
      </c>
      <c r="E36" s="0" t="s">
        <v>5181</v>
      </c>
      <c r="F36" s="0" t="s">
        <v>5110</v>
      </c>
      <c r="G36" s="0" t="s">
        <v>1599</v>
      </c>
    </row>
    <row customHeight="1" ht="11.25">
      <c r="A37" s="373" t="s">
        <v>16</v>
      </c>
      <c r="B37" s="0" t="s">
        <v>5182</v>
      </c>
      <c r="C37" s="0" t="s">
        <v>5183</v>
      </c>
      <c r="D37" s="0" t="s">
        <v>5182</v>
      </c>
      <c r="E37" s="0" t="s">
        <v>5183</v>
      </c>
      <c r="F37" s="0" t="s">
        <v>5113</v>
      </c>
      <c r="G37" s="0" t="s">
        <v>1603</v>
      </c>
    </row>
    <row customHeight="1" ht="11.25">
      <c r="A38" s="373" t="s">
        <v>16</v>
      </c>
      <c r="B38" s="0" t="s">
        <v>5184</v>
      </c>
      <c r="C38" s="0" t="s">
        <v>5185</v>
      </c>
      <c r="D38" s="0" t="s">
        <v>5184</v>
      </c>
      <c r="E38" s="0" t="s">
        <v>5185</v>
      </c>
      <c r="F38" s="0" t="s">
        <v>5110</v>
      </c>
      <c r="G38" s="0" t="s">
        <v>1611</v>
      </c>
    </row>
    <row customHeight="1" ht="11.25">
      <c r="A39" s="373" t="s">
        <v>16</v>
      </c>
      <c r="B39" s="0" t="s">
        <v>5186</v>
      </c>
      <c r="C39" s="0" t="s">
        <v>5187</v>
      </c>
      <c r="D39" s="0" t="s">
        <v>5186</v>
      </c>
      <c r="E39" s="0" t="s">
        <v>5187</v>
      </c>
      <c r="F39" s="0" t="s">
        <v>5113</v>
      </c>
      <c r="G39" s="0" t="s">
        <v>1617</v>
      </c>
    </row>
    <row customHeight="1" ht="11.25">
      <c r="A40" s="373" t="s">
        <v>16</v>
      </c>
      <c r="B40" s="0" t="s">
        <v>5188</v>
      </c>
      <c r="C40" s="0" t="s">
        <v>5189</v>
      </c>
      <c r="D40" s="0" t="s">
        <v>5188</v>
      </c>
      <c r="E40" s="0" t="s">
        <v>5189</v>
      </c>
      <c r="F40" s="0" t="s">
        <v>5110</v>
      </c>
      <c r="G40" s="0" t="s">
        <v>1622</v>
      </c>
    </row>
    <row customHeight="1" ht="11.25">
      <c r="A41" s="373" t="s">
        <v>16</v>
      </c>
      <c r="B41" s="0" t="s">
        <v>5190</v>
      </c>
      <c r="C41" s="0" t="s">
        <v>5191</v>
      </c>
      <c r="D41" s="0" t="s">
        <v>5190</v>
      </c>
      <c r="E41" s="0" t="s">
        <v>5191</v>
      </c>
      <c r="F41" s="0" t="s">
        <v>5113</v>
      </c>
      <c r="G41" s="0" t="s">
        <v>1626</v>
      </c>
    </row>
    <row customHeight="1" ht="11.25">
      <c r="A42" s="373" t="s">
        <v>16</v>
      </c>
      <c r="B42" s="0" t="s">
        <v>5192</v>
      </c>
      <c r="C42" s="0" t="s">
        <v>5193</v>
      </c>
      <c r="D42" s="0" t="s">
        <v>5192</v>
      </c>
      <c r="E42" s="0" t="s">
        <v>5193</v>
      </c>
      <c r="F42" s="0" t="s">
        <v>5113</v>
      </c>
      <c r="G42" s="0" t="s">
        <v>1629</v>
      </c>
    </row>
    <row customHeight="1" ht="11.25">
      <c r="A43" s="373" t="s">
        <v>16</v>
      </c>
      <c r="B43" s="0" t="s">
        <v>5194</v>
      </c>
      <c r="C43" s="0" t="s">
        <v>5195</v>
      </c>
      <c r="D43" s="0" t="s">
        <v>5194</v>
      </c>
      <c r="E43" s="0" t="s">
        <v>5195</v>
      </c>
      <c r="F43" s="0" t="s">
        <v>5110</v>
      </c>
      <c r="G43" s="0" t="s">
        <v>1636</v>
      </c>
    </row>
    <row customHeight="1" ht="11.25">
      <c r="A44" s="373" t="s">
        <v>16</v>
      </c>
      <c r="B44" s="0" t="s">
        <v>5196</v>
      </c>
      <c r="C44" s="0" t="s">
        <v>5197</v>
      </c>
      <c r="D44" s="0" t="s">
        <v>5196</v>
      </c>
      <c r="E44" s="0" t="s">
        <v>5197</v>
      </c>
      <c r="F44" s="0" t="s">
        <v>5110</v>
      </c>
      <c r="G44" s="0" t="s">
        <v>1645</v>
      </c>
    </row>
    <row customHeight="1" ht="11.25">
      <c r="A45" s="373" t="s">
        <v>16</v>
      </c>
      <c r="B45" s="0" t="s">
        <v>5198</v>
      </c>
      <c r="C45" s="0" t="s">
        <v>5199</v>
      </c>
      <c r="D45" s="0" t="s">
        <v>5198</v>
      </c>
      <c r="E45" s="0" t="s">
        <v>5199</v>
      </c>
      <c r="F45" s="0" t="s">
        <v>5113</v>
      </c>
      <c r="G45" s="0" t="s">
        <v>1650</v>
      </c>
    </row>
    <row customHeight="1" ht="11.25">
      <c r="A46" s="373" t="s">
        <v>16</v>
      </c>
      <c r="B46" s="0" t="s">
        <v>5200</v>
      </c>
      <c r="C46" s="0" t="s">
        <v>5201</v>
      </c>
      <c r="D46" s="0" t="s">
        <v>5200</v>
      </c>
      <c r="E46" s="0" t="s">
        <v>5201</v>
      </c>
      <c r="F46" s="0" t="s">
        <v>5110</v>
      </c>
      <c r="G46" s="0" t="s">
        <v>1654</v>
      </c>
    </row>
    <row customHeight="1" ht="11.25">
      <c r="A47" s="373" t="s">
        <v>16</v>
      </c>
      <c r="B47" s="0" t="s">
        <v>5202</v>
      </c>
      <c r="C47" s="0" t="s">
        <v>5203</v>
      </c>
      <c r="D47" s="0" t="s">
        <v>5202</v>
      </c>
      <c r="E47" s="0" t="s">
        <v>5203</v>
      </c>
      <c r="F47" s="0" t="s">
        <v>5113</v>
      </c>
      <c r="G47" s="0" t="s">
        <v>1660</v>
      </c>
    </row>
    <row customHeight="1" ht="11.25">
      <c r="A48" s="373" t="s">
        <v>16</v>
      </c>
      <c r="B48" s="0" t="s">
        <v>5204</v>
      </c>
      <c r="C48" s="0" t="s">
        <v>5205</v>
      </c>
      <c r="D48" s="0" t="s">
        <v>5204</v>
      </c>
      <c r="E48" s="0" t="s">
        <v>5205</v>
      </c>
      <c r="F48" s="0" t="s">
        <v>5110</v>
      </c>
      <c r="G48" s="0" t="s">
        <v>1665</v>
      </c>
    </row>
    <row customHeight="1" ht="11.25">
      <c r="A49" s="373" t="s">
        <v>16</v>
      </c>
      <c r="B49" s="0" t="s">
        <v>5206</v>
      </c>
      <c r="C49" s="0" t="s">
        <v>5207</v>
      </c>
      <c r="D49" s="0" t="s">
        <v>5206</v>
      </c>
      <c r="E49" s="0" t="s">
        <v>5207</v>
      </c>
      <c r="F49" s="0" t="s">
        <v>5110</v>
      </c>
      <c r="G49" s="0" t="s">
        <v>1668</v>
      </c>
    </row>
    <row customHeight="1" ht="11.25">
      <c r="A50" s="373" t="s">
        <v>16</v>
      </c>
      <c r="B50" s="0" t="s">
        <v>5208</v>
      </c>
      <c r="C50" s="0" t="s">
        <v>5209</v>
      </c>
      <c r="D50" s="0" t="s">
        <v>5208</v>
      </c>
      <c r="E50" s="0" t="s">
        <v>5209</v>
      </c>
      <c r="F50" s="0" t="s">
        <v>5110</v>
      </c>
      <c r="G50" s="0" t="s">
        <v>1672</v>
      </c>
    </row>
    <row customHeight="1" ht="11.25">
      <c r="A51" s="373" t="s">
        <v>16</v>
      </c>
      <c r="B51" s="0" t="s">
        <v>5210</v>
      </c>
      <c r="C51" s="0" t="s">
        <v>5211</v>
      </c>
      <c r="D51" s="0" t="s">
        <v>5210</v>
      </c>
      <c r="E51" s="0" t="s">
        <v>5211</v>
      </c>
      <c r="F51" s="0" t="s">
        <v>5110</v>
      </c>
      <c r="G51" s="0" t="s">
        <v>1676</v>
      </c>
    </row>
    <row customHeight="1" ht="11.25">
      <c r="A52" s="373" t="s">
        <v>16</v>
      </c>
      <c r="B52" s="0" t="s">
        <v>5212</v>
      </c>
      <c r="C52" s="0" t="s">
        <v>5213</v>
      </c>
      <c r="D52" s="0" t="s">
        <v>5212</v>
      </c>
      <c r="E52" s="0" t="s">
        <v>5213</v>
      </c>
      <c r="F52" s="0" t="s">
        <v>5113</v>
      </c>
      <c r="G52" s="0" t="s">
        <v>1680</v>
      </c>
    </row>
    <row customHeight="1" ht="11.25">
      <c r="A53" s="373" t="s">
        <v>16</v>
      </c>
      <c r="B53" s="0" t="s">
        <v>5214</v>
      </c>
      <c r="C53" s="0" t="s">
        <v>5215</v>
      </c>
      <c r="D53" s="0" t="s">
        <v>5214</v>
      </c>
      <c r="E53" s="0" t="s">
        <v>5215</v>
      </c>
      <c r="F53" s="0" t="s">
        <v>5110</v>
      </c>
      <c r="G53" s="0" t="s">
        <v>1682</v>
      </c>
    </row>
    <row customHeight="1" ht="11.25">
      <c r="A54" s="373" t="s">
        <v>16</v>
      </c>
      <c r="B54" s="0" t="s">
        <v>5216</v>
      </c>
      <c r="C54" s="0" t="s">
        <v>5217</v>
      </c>
      <c r="D54" s="0" t="s">
        <v>5216</v>
      </c>
      <c r="E54" s="0" t="s">
        <v>5217</v>
      </c>
      <c r="F54" s="0" t="s">
        <v>5113</v>
      </c>
      <c r="G54" s="0" t="s">
        <v>1685</v>
      </c>
    </row>
    <row customHeight="1" ht="11.25">
      <c r="A55" s="373" t="s">
        <v>16</v>
      </c>
      <c r="B55" s="0" t="s">
        <v>5218</v>
      </c>
      <c r="C55" s="0" t="s">
        <v>5219</v>
      </c>
      <c r="D55" s="0" t="s">
        <v>5218</v>
      </c>
      <c r="E55" s="0" t="s">
        <v>5219</v>
      </c>
      <c r="F55" s="0" t="s">
        <v>5110</v>
      </c>
      <c r="G55" s="0" t="s">
        <v>1689</v>
      </c>
    </row>
    <row customHeight="1" ht="11.25">
      <c r="A56" s="373" t="s">
        <v>16</v>
      </c>
      <c r="B56" s="0" t="s">
        <v>5220</v>
      </c>
      <c r="C56" s="0" t="s">
        <v>5221</v>
      </c>
      <c r="D56" s="0" t="s">
        <v>5220</v>
      </c>
      <c r="E56" s="0" t="s">
        <v>5221</v>
      </c>
      <c r="F56" s="0" t="s">
        <v>5113</v>
      </c>
      <c r="G56" s="0" t="s">
        <v>1692</v>
      </c>
    </row>
    <row customHeight="1" ht="11.25">
      <c r="A57" s="373" t="s">
        <v>16</v>
      </c>
      <c r="B57" s="0" t="s">
        <v>5222</v>
      </c>
      <c r="C57" s="0" t="s">
        <v>5223</v>
      </c>
      <c r="D57" s="0" t="s">
        <v>5222</v>
      </c>
      <c r="E57" s="0" t="s">
        <v>5223</v>
      </c>
      <c r="F57" s="0" t="s">
        <v>5110</v>
      </c>
      <c r="G57" s="0" t="s">
        <v>1695</v>
      </c>
    </row>
    <row customHeight="1" ht="11.25">
      <c r="A58" s="373" t="s">
        <v>16</v>
      </c>
      <c r="B58" s="0" t="s">
        <v>5224</v>
      </c>
      <c r="C58" s="0" t="s">
        <v>5225</v>
      </c>
      <c r="D58" s="0" t="s">
        <v>5224</v>
      </c>
      <c r="E58" s="0" t="s">
        <v>5225</v>
      </c>
      <c r="F58" s="0" t="s">
        <v>5113</v>
      </c>
      <c r="G58" s="0" t="s">
        <v>1698</v>
      </c>
    </row>
    <row customHeight="1" ht="11.25">
      <c r="A59" s="373" t="s">
        <v>16</v>
      </c>
      <c r="B59" s="0" t="s">
        <v>5226</v>
      </c>
      <c r="C59" s="0" t="s">
        <v>5227</v>
      </c>
      <c r="D59" s="0" t="s">
        <v>5228</v>
      </c>
      <c r="E59" s="0" t="s">
        <v>5229</v>
      </c>
      <c r="F59" s="0" t="s">
        <v>5230</v>
      </c>
      <c r="G59" s="0" t="s">
        <v>1702</v>
      </c>
    </row>
    <row customHeight="1" ht="11.25">
      <c r="A60" s="373" t="s">
        <v>16</v>
      </c>
      <c r="B60" s="0" t="s">
        <v>5226</v>
      </c>
      <c r="C60" s="0" t="s">
        <v>5227</v>
      </c>
      <c r="D60" s="0" t="s">
        <v>5231</v>
      </c>
      <c r="E60" s="0" t="s">
        <v>5232</v>
      </c>
      <c r="F60" s="0" t="s">
        <v>5134</v>
      </c>
      <c r="G60" s="0" t="s">
        <v>1705</v>
      </c>
    </row>
    <row customHeight="1" ht="11.25">
      <c r="A61" s="373" t="s">
        <v>16</v>
      </c>
      <c r="B61" s="0" t="s">
        <v>5226</v>
      </c>
      <c r="C61" s="0" t="s">
        <v>5227</v>
      </c>
      <c r="D61" s="0" t="s">
        <v>5233</v>
      </c>
      <c r="E61" s="0" t="s">
        <v>5234</v>
      </c>
      <c r="F61" s="0" t="s">
        <v>5235</v>
      </c>
      <c r="G61" s="0" t="s">
        <v>5236</v>
      </c>
    </row>
    <row customHeight="1" ht="11.25">
      <c r="A62" s="373" t="s">
        <v>16</v>
      </c>
      <c r="B62" s="0" t="s">
        <v>5226</v>
      </c>
      <c r="C62" s="0" t="s">
        <v>5227</v>
      </c>
      <c r="D62" s="0" t="s">
        <v>5226</v>
      </c>
      <c r="E62" s="0" t="s">
        <v>5227</v>
      </c>
      <c r="F62" s="0" t="s">
        <v>5135</v>
      </c>
      <c r="G62" s="0" t="s">
        <v>5237</v>
      </c>
    </row>
    <row customHeight="1" ht="11.25">
      <c r="A63" s="373" t="s">
        <v>16</v>
      </c>
      <c r="B63" s="0" t="s">
        <v>5226</v>
      </c>
      <c r="C63" s="0" t="s">
        <v>5227</v>
      </c>
      <c r="D63" s="0" t="s">
        <v>5238</v>
      </c>
      <c r="E63" s="0" t="s">
        <v>5239</v>
      </c>
      <c r="F63" s="0" t="s">
        <v>5235</v>
      </c>
      <c r="G63" s="0" t="s">
        <v>5240</v>
      </c>
    </row>
    <row customHeight="1" ht="11.25">
      <c r="A64" s="373" t="s">
        <v>16</v>
      </c>
      <c r="B64" s="0" t="s">
        <v>5226</v>
      </c>
      <c r="C64" s="0" t="s">
        <v>5227</v>
      </c>
      <c r="D64" s="0" t="s">
        <v>5241</v>
      </c>
      <c r="E64" s="0" t="s">
        <v>5242</v>
      </c>
      <c r="F64" s="0" t="s">
        <v>5230</v>
      </c>
      <c r="G64" s="0" t="s">
        <v>5243</v>
      </c>
    </row>
    <row customHeight="1" ht="11.25">
      <c r="A65" s="373" t="s">
        <v>16</v>
      </c>
      <c r="B65" s="0" t="s">
        <v>5226</v>
      </c>
      <c r="C65" s="0" t="s">
        <v>5227</v>
      </c>
      <c r="D65" s="0" t="s">
        <v>5244</v>
      </c>
      <c r="E65" s="0" t="s">
        <v>5245</v>
      </c>
      <c r="F65" s="0" t="s">
        <v>5230</v>
      </c>
      <c r="G65" s="0" t="s">
        <v>5246</v>
      </c>
    </row>
    <row customHeight="1" ht="11.25">
      <c r="A66" s="373" t="s">
        <v>16</v>
      </c>
      <c r="B66" s="0" t="s">
        <v>5247</v>
      </c>
      <c r="C66" s="0" t="s">
        <v>5248</v>
      </c>
      <c r="D66" s="0" t="s">
        <v>5247</v>
      </c>
      <c r="E66" s="0" t="s">
        <v>5248</v>
      </c>
      <c r="F66" s="0" t="s">
        <v>5110</v>
      </c>
      <c r="G66" s="0" t="s">
        <v>5249</v>
      </c>
    </row>
    <row customHeight="1" ht="11.25">
      <c r="A67" s="373" t="s">
        <v>16</v>
      </c>
      <c r="B67" s="0" t="s">
        <v>5250</v>
      </c>
      <c r="C67" s="0" t="s">
        <v>5251</v>
      </c>
      <c r="D67" s="0" t="s">
        <v>5250</v>
      </c>
      <c r="E67" s="0" t="s">
        <v>5251</v>
      </c>
      <c r="F67" s="0" t="s">
        <v>5113</v>
      </c>
      <c r="G67" s="0" t="s">
        <v>2024</v>
      </c>
    </row>
    <row customHeight="1" ht="11.25">
      <c r="A68" s="373" t="s">
        <v>16</v>
      </c>
      <c r="B68" s="0" t="s">
        <v>5252</v>
      </c>
      <c r="C68" s="0" t="s">
        <v>5253</v>
      </c>
      <c r="D68" s="0" t="s">
        <v>5252</v>
      </c>
      <c r="E68" s="0" t="s">
        <v>5253</v>
      </c>
      <c r="F68" s="0" t="s">
        <v>5110</v>
      </c>
      <c r="G68" s="0" t="s">
        <v>5254</v>
      </c>
    </row>
    <row customHeight="1" ht="11.25">
      <c r="A69" s="373" t="s">
        <v>16</v>
      </c>
      <c r="B69" s="0" t="s">
        <v>5255</v>
      </c>
      <c r="C69" s="0" t="s">
        <v>5256</v>
      </c>
      <c r="D69" s="0" t="s">
        <v>5255</v>
      </c>
      <c r="E69" s="0" t="s">
        <v>5256</v>
      </c>
      <c r="F69" s="0" t="s">
        <v>5110</v>
      </c>
      <c r="G69" s="0" t="s">
        <v>2227</v>
      </c>
    </row>
    <row customHeight="1" ht="11.25">
      <c r="A70" s="373" t="s">
        <v>16</v>
      </c>
      <c r="B70" s="0" t="s">
        <v>5257</v>
      </c>
      <c r="C70" s="0" t="s">
        <v>5258</v>
      </c>
      <c r="D70" s="0" t="s">
        <v>5257</v>
      </c>
      <c r="E70" s="0" t="s">
        <v>5258</v>
      </c>
      <c r="F70" s="0" t="s">
        <v>5113</v>
      </c>
      <c r="G70" s="0" t="s">
        <v>5259</v>
      </c>
    </row>
    <row customHeight="1" ht="11.25">
      <c r="A71" s="373" t="s">
        <v>16</v>
      </c>
      <c r="B71" s="0" t="s">
        <v>5260</v>
      </c>
      <c r="C71" s="0" t="s">
        <v>5261</v>
      </c>
      <c r="D71" s="0" t="s">
        <v>5260</v>
      </c>
      <c r="E71" s="0" t="s">
        <v>5261</v>
      </c>
      <c r="F71" s="0" t="s">
        <v>5113</v>
      </c>
      <c r="G71" s="0" t="s">
        <v>5262</v>
      </c>
    </row>
    <row customHeight="1" ht="11.25">
      <c r="A72" s="373" t="s">
        <v>16</v>
      </c>
      <c r="B72" s="0" t="s">
        <v>5263</v>
      </c>
      <c r="C72" s="0" t="s">
        <v>5264</v>
      </c>
      <c r="D72" s="0" t="s">
        <v>5263</v>
      </c>
      <c r="E72" s="0" t="s">
        <v>5264</v>
      </c>
      <c r="F72" s="0" t="s">
        <v>5110</v>
      </c>
      <c r="G72" s="0" t="s">
        <v>5265</v>
      </c>
    </row>
    <row customHeight="1" ht="11.25">
      <c r="A73" s="373" t="s">
        <v>16</v>
      </c>
      <c r="B73" s="0" t="s">
        <v>5266</v>
      </c>
      <c r="C73" s="0" t="s">
        <v>5267</v>
      </c>
      <c r="D73" s="0" t="s">
        <v>5266</v>
      </c>
      <c r="E73" s="0" t="s">
        <v>5267</v>
      </c>
      <c r="F73" s="0" t="s">
        <v>5110</v>
      </c>
      <c r="G73" s="0" t="s">
        <v>5268</v>
      </c>
    </row>
    <row customHeight="1" ht="11.25">
      <c r="A74" s="373" t="s">
        <v>16</v>
      </c>
      <c r="B74" s="0" t="s">
        <v>5269</v>
      </c>
      <c r="C74" s="0" t="s">
        <v>5270</v>
      </c>
      <c r="D74" s="0" t="s">
        <v>5269</v>
      </c>
      <c r="E74" s="0" t="s">
        <v>5270</v>
      </c>
      <c r="F74" s="0" t="s">
        <v>5110</v>
      </c>
      <c r="G74" s="0" t="s">
        <v>5271</v>
      </c>
    </row>
    <row customHeight="1" ht="11.25">
      <c r="A75" s="373" t="s">
        <v>16</v>
      </c>
      <c r="B75" s="0" t="s">
        <v>5272</v>
      </c>
      <c r="C75" s="0" t="s">
        <v>5273</v>
      </c>
      <c r="D75" s="0" t="s">
        <v>5272</v>
      </c>
      <c r="E75" s="0" t="s">
        <v>5273</v>
      </c>
      <c r="F75" s="0" t="s">
        <v>5113</v>
      </c>
      <c r="G75" s="0" t="s">
        <v>5274</v>
      </c>
    </row>
    <row customHeight="1" ht="11.25">
      <c r="A76" s="373" t="s">
        <v>16</v>
      </c>
      <c r="B76" s="0" t="s">
        <v>5275</v>
      </c>
      <c r="C76" s="0" t="s">
        <v>5276</v>
      </c>
      <c r="D76" s="0" t="s">
        <v>5275</v>
      </c>
      <c r="E76" s="0" t="s">
        <v>5276</v>
      </c>
      <c r="F76" s="0" t="s">
        <v>5110</v>
      </c>
      <c r="G76" s="0" t="s">
        <v>5277</v>
      </c>
    </row>
    <row customHeight="1" ht="11.25">
      <c r="A77" s="373" t="s">
        <v>16</v>
      </c>
      <c r="B77" s="0" t="s">
        <v>5278</v>
      </c>
      <c r="C77" s="0" t="s">
        <v>5279</v>
      </c>
      <c r="D77" s="0" t="s">
        <v>5278</v>
      </c>
      <c r="E77" s="0" t="s">
        <v>5279</v>
      </c>
      <c r="F77" s="0" t="s">
        <v>5113</v>
      </c>
      <c r="G77" s="0" t="s">
        <v>5280</v>
      </c>
    </row>
    <row customHeight="1" ht="11.25">
      <c r="A78" s="373" t="s">
        <v>16</v>
      </c>
      <c r="B78" s="0" t="s">
        <v>5281</v>
      </c>
      <c r="C78" s="0" t="s">
        <v>5282</v>
      </c>
      <c r="D78" s="0" t="s">
        <v>5281</v>
      </c>
      <c r="E78" s="0" t="s">
        <v>5282</v>
      </c>
      <c r="F78" s="0" t="s">
        <v>5110</v>
      </c>
      <c r="G78" s="0" t="s">
        <v>5283</v>
      </c>
    </row>
    <row customHeight="1" ht="11.25">
      <c r="A79" s="373" t="s">
        <v>16</v>
      </c>
      <c r="B79" s="0" t="s">
        <v>5284</v>
      </c>
      <c r="C79" s="0" t="s">
        <v>5285</v>
      </c>
      <c r="D79" s="0" t="s">
        <v>5284</v>
      </c>
      <c r="E79" s="0" t="s">
        <v>5285</v>
      </c>
      <c r="F79" s="0" t="s">
        <v>5110</v>
      </c>
      <c r="G79" s="0" t="s">
        <v>5286</v>
      </c>
    </row>
    <row customHeight="1" ht="11.25">
      <c r="A80" s="373" t="s">
        <v>16</v>
      </c>
      <c r="B80" s="0" t="s">
        <v>5287</v>
      </c>
      <c r="C80" s="0" t="s">
        <v>5288</v>
      </c>
      <c r="D80" s="0" t="s">
        <v>5287</v>
      </c>
      <c r="E80" s="0" t="s">
        <v>5288</v>
      </c>
      <c r="F80" s="0" t="s">
        <v>5113</v>
      </c>
      <c r="G80" s="0" t="s">
        <v>5289</v>
      </c>
    </row>
    <row customHeight="1" ht="11.25">
      <c r="A81" s="373" t="s">
        <v>16</v>
      </c>
      <c r="B81" s="0" t="s">
        <v>5290</v>
      </c>
      <c r="C81" s="0" t="s">
        <v>5291</v>
      </c>
      <c r="D81" s="0" t="s">
        <v>5290</v>
      </c>
      <c r="E81" s="0" t="s">
        <v>5291</v>
      </c>
      <c r="F81" s="0" t="s">
        <v>5110</v>
      </c>
      <c r="G81" s="0" t="s">
        <v>5292</v>
      </c>
    </row>
    <row customHeight="1" ht="11.25">
      <c r="A82" s="373" t="s">
        <v>16</v>
      </c>
      <c r="B82" s="0" t="s">
        <v>5293</v>
      </c>
      <c r="C82" s="0" t="s">
        <v>5294</v>
      </c>
      <c r="D82" s="0" t="s">
        <v>5293</v>
      </c>
      <c r="E82" s="0" t="s">
        <v>5294</v>
      </c>
      <c r="F82" s="0" t="s">
        <v>5113</v>
      </c>
      <c r="G82" s="0" t="s">
        <v>5295</v>
      </c>
    </row>
    <row customHeight="1" ht="11.25">
      <c r="A83" s="373" t="s">
        <v>16</v>
      </c>
      <c r="B83" s="0" t="s">
        <v>101</v>
      </c>
      <c r="C83" s="0" t="s">
        <v>102</v>
      </c>
      <c r="D83" s="0" t="s">
        <v>101</v>
      </c>
      <c r="E83" s="0" t="s">
        <v>102</v>
      </c>
      <c r="F83" s="0" t="s">
        <v>5110</v>
      </c>
      <c r="G83" s="0" t="s">
        <v>100</v>
      </c>
    </row>
    <row customHeight="1" ht="11.25">
      <c r="A84" s="373" t="s">
        <v>16</v>
      </c>
      <c r="B84" s="0" t="s">
        <v>5296</v>
      </c>
      <c r="C84" s="0" t="s">
        <v>5297</v>
      </c>
      <c r="D84" s="0" t="s">
        <v>5296</v>
      </c>
      <c r="E84" s="0" t="s">
        <v>5297</v>
      </c>
      <c r="F84" s="0" t="s">
        <v>5113</v>
      </c>
      <c r="G84" s="0" t="s">
        <v>5298</v>
      </c>
    </row>
    <row customHeight="1" ht="11.25">
      <c r="A85" s="373" t="s">
        <v>16</v>
      </c>
      <c r="B85" s="0" t="s">
        <v>5299</v>
      </c>
      <c r="C85" s="0" t="s">
        <v>5300</v>
      </c>
      <c r="D85" s="0" t="s">
        <v>5301</v>
      </c>
      <c r="E85" s="0" t="s">
        <v>5302</v>
      </c>
      <c r="F85" s="0" t="s">
        <v>5134</v>
      </c>
      <c r="G85" s="0" t="s">
        <v>5303</v>
      </c>
    </row>
    <row customHeight="1" ht="11.25">
      <c r="A86" s="373" t="s">
        <v>16</v>
      </c>
      <c r="B86" s="0" t="s">
        <v>5299</v>
      </c>
      <c r="C86" s="0" t="s">
        <v>5300</v>
      </c>
      <c r="D86" s="0" t="s">
        <v>5304</v>
      </c>
      <c r="E86" s="0" t="s">
        <v>5305</v>
      </c>
      <c r="F86" s="0" t="s">
        <v>5134</v>
      </c>
      <c r="G86" s="0" t="s">
        <v>5306</v>
      </c>
    </row>
    <row customHeight="1" ht="11.25">
      <c r="A87" s="373" t="s">
        <v>16</v>
      </c>
      <c r="B87" s="0" t="s">
        <v>5299</v>
      </c>
      <c r="C87" s="0" t="s">
        <v>5300</v>
      </c>
      <c r="D87" s="0" t="s">
        <v>5299</v>
      </c>
      <c r="E87" s="0" t="s">
        <v>5300</v>
      </c>
      <c r="F87" s="0" t="s">
        <v>5135</v>
      </c>
      <c r="G87" s="0" t="s">
        <v>5307</v>
      </c>
    </row>
    <row customHeight="1" ht="11.25">
      <c r="A88" s="373" t="s">
        <v>16</v>
      </c>
      <c r="B88" s="0" t="s">
        <v>5299</v>
      </c>
      <c r="C88" s="0" t="s">
        <v>5300</v>
      </c>
      <c r="D88" s="0" t="s">
        <v>5308</v>
      </c>
      <c r="E88" s="0" t="s">
        <v>5309</v>
      </c>
      <c r="F88" s="0" t="s">
        <v>5134</v>
      </c>
      <c r="G88" s="0" t="s">
        <v>5310</v>
      </c>
    </row>
    <row customHeight="1" ht="11.25">
      <c r="A89" s="373" t="s">
        <v>16</v>
      </c>
      <c r="B89" s="0" t="s">
        <v>5299</v>
      </c>
      <c r="C89" s="0" t="s">
        <v>5300</v>
      </c>
      <c r="D89" s="0" t="s">
        <v>5311</v>
      </c>
      <c r="E89" s="0" t="s">
        <v>5312</v>
      </c>
      <c r="F89" s="0" t="s">
        <v>5134</v>
      </c>
      <c r="G89" s="0" t="s">
        <v>5313</v>
      </c>
    </row>
    <row customHeight="1" ht="11.25">
      <c r="A90" s="373" t="s">
        <v>16</v>
      </c>
      <c r="B90" s="0" t="s">
        <v>5314</v>
      </c>
      <c r="C90" s="0" t="s">
        <v>5315</v>
      </c>
      <c r="D90" s="0" t="s">
        <v>5314</v>
      </c>
      <c r="E90" s="0" t="s">
        <v>5315</v>
      </c>
      <c r="F90" s="0" t="s">
        <v>5110</v>
      </c>
      <c r="G90" s="0" t="s">
        <v>5316</v>
      </c>
    </row>
    <row customHeight="1" ht="11.25">
      <c r="A91" s="373" t="s">
        <v>16</v>
      </c>
      <c r="B91" s="0" t="s">
        <v>5317</v>
      </c>
      <c r="C91" s="0" t="s">
        <v>5318</v>
      </c>
      <c r="D91" s="0" t="s">
        <v>5317</v>
      </c>
      <c r="E91" s="0" t="s">
        <v>5318</v>
      </c>
      <c r="F91" s="0" t="s">
        <v>5113</v>
      </c>
      <c r="G91" s="0" t="s">
        <v>5319</v>
      </c>
    </row>
    <row customHeight="1" ht="11.25">
      <c r="A92" s="373" t="s">
        <v>16</v>
      </c>
      <c r="B92" s="0" t="s">
        <v>5320</v>
      </c>
      <c r="C92" s="0" t="s">
        <v>5321</v>
      </c>
      <c r="D92" s="0" t="s">
        <v>5320</v>
      </c>
      <c r="E92" s="0" t="s">
        <v>5321</v>
      </c>
      <c r="F92" s="0" t="s">
        <v>5110</v>
      </c>
      <c r="G92" s="0" t="s">
        <v>5322</v>
      </c>
    </row>
    <row customHeight="1" ht="11.25">
      <c r="A93" s="373" t="s">
        <v>16</v>
      </c>
      <c r="B93" s="0" t="s">
        <v>5323</v>
      </c>
      <c r="C93" s="0" t="s">
        <v>5324</v>
      </c>
      <c r="D93" s="0" t="s">
        <v>5323</v>
      </c>
      <c r="E93" s="0" t="s">
        <v>5324</v>
      </c>
      <c r="F93" s="0" t="s">
        <v>5110</v>
      </c>
      <c r="G93" s="0" t="s">
        <v>5325</v>
      </c>
    </row>
    <row customHeight="1" ht="11.25">
      <c r="A94" s="373" t="s">
        <v>16</v>
      </c>
      <c r="B94" s="0" t="s">
        <v>5326</v>
      </c>
      <c r="C94" s="0" t="s">
        <v>5327</v>
      </c>
      <c r="D94" s="0" t="s">
        <v>5326</v>
      </c>
      <c r="E94" s="0" t="s">
        <v>5327</v>
      </c>
      <c r="F94" s="0" t="s">
        <v>5110</v>
      </c>
      <c r="G94" s="0" t="s">
        <v>5328</v>
      </c>
    </row>
    <row customHeight="1" ht="11.25">
      <c r="A95" s="373" t="s">
        <v>16</v>
      </c>
      <c r="B95" s="0" t="s">
        <v>5329</v>
      </c>
      <c r="C95" s="0" t="s">
        <v>5330</v>
      </c>
      <c r="D95" s="0" t="s">
        <v>5329</v>
      </c>
      <c r="E95" s="0" t="s">
        <v>5330</v>
      </c>
      <c r="F95" s="0" t="s">
        <v>5110</v>
      </c>
      <c r="G95" s="0" t="s">
        <v>5331</v>
      </c>
    </row>
    <row customHeight="1" ht="11.25">
      <c r="A96" s="373" t="s">
        <v>16</v>
      </c>
      <c r="B96" s="0" t="s">
        <v>5332</v>
      </c>
      <c r="C96" s="0" t="s">
        <v>5333</v>
      </c>
      <c r="D96" s="0" t="s">
        <v>5332</v>
      </c>
      <c r="E96" s="0" t="s">
        <v>5333</v>
      </c>
      <c r="F96" s="0" t="s">
        <v>5113</v>
      </c>
      <c r="G96" s="0" t="s">
        <v>5334</v>
      </c>
    </row>
    <row customHeight="1" ht="11.25">
      <c r="A97" s="373" t="s">
        <v>16</v>
      </c>
      <c r="B97" s="0" t="s">
        <v>5335</v>
      </c>
      <c r="C97" s="0" t="s">
        <v>5336</v>
      </c>
      <c r="D97" s="0" t="s">
        <v>5337</v>
      </c>
      <c r="E97" s="0" t="s">
        <v>5338</v>
      </c>
      <c r="F97" s="0" t="s">
        <v>5134</v>
      </c>
      <c r="G97" s="0" t="s">
        <v>5339</v>
      </c>
    </row>
    <row customHeight="1" ht="11.25">
      <c r="A98" s="373" t="s">
        <v>16</v>
      </c>
      <c r="B98" s="0" t="s">
        <v>5335</v>
      </c>
      <c r="C98" s="0" t="s">
        <v>5336</v>
      </c>
      <c r="D98" s="0" t="s">
        <v>5340</v>
      </c>
      <c r="E98" s="0" t="s">
        <v>5341</v>
      </c>
      <c r="F98" s="0" t="s">
        <v>5342</v>
      </c>
      <c r="G98" s="0" t="s">
        <v>5343</v>
      </c>
    </row>
    <row customHeight="1" ht="11.25">
      <c r="A99" s="373" t="s">
        <v>16</v>
      </c>
      <c r="B99" s="0" t="s">
        <v>5335</v>
      </c>
      <c r="C99" s="0" t="s">
        <v>5336</v>
      </c>
      <c r="D99" s="0" t="s">
        <v>5335</v>
      </c>
      <c r="E99" s="0" t="s">
        <v>5336</v>
      </c>
      <c r="F99" s="0" t="s">
        <v>5135</v>
      </c>
      <c r="G99" s="0" t="s">
        <v>5344</v>
      </c>
    </row>
    <row customHeight="1" ht="11.25">
      <c r="A100" s="373" t="s">
        <v>16</v>
      </c>
      <c r="B100" s="0" t="s">
        <v>5335</v>
      </c>
      <c r="C100" s="0" t="s">
        <v>5336</v>
      </c>
      <c r="D100" s="0" t="s">
        <v>5345</v>
      </c>
      <c r="E100" s="0" t="s">
        <v>5346</v>
      </c>
      <c r="F100" s="0" t="s">
        <v>5134</v>
      </c>
      <c r="G100" s="0" t="s">
        <v>5347</v>
      </c>
    </row>
    <row customHeight="1" ht="11.25">
      <c r="A101" s="373" t="s">
        <v>16</v>
      </c>
      <c r="B101" s="0" t="s">
        <v>5335</v>
      </c>
      <c r="C101" s="0" t="s">
        <v>5336</v>
      </c>
      <c r="D101" s="0" t="s">
        <v>5348</v>
      </c>
      <c r="E101" s="0" t="s">
        <v>5349</v>
      </c>
      <c r="F101" s="0" t="s">
        <v>5134</v>
      </c>
      <c r="G101" s="0" t="s">
        <v>5350</v>
      </c>
    </row>
    <row customHeight="1" ht="11.25">
      <c r="A102" s="373" t="s">
        <v>16</v>
      </c>
      <c r="B102" s="0" t="s">
        <v>5351</v>
      </c>
      <c r="C102" s="0" t="s">
        <v>5352</v>
      </c>
      <c r="D102" s="0" t="s">
        <v>5351</v>
      </c>
      <c r="E102" s="0" t="s">
        <v>5352</v>
      </c>
      <c r="F102" s="0" t="s">
        <v>5110</v>
      </c>
      <c r="G102" s="0" t="s">
        <v>5353</v>
      </c>
    </row>
    <row customHeight="1" ht="11.25">
      <c r="A103" s="373" t="s">
        <v>16</v>
      </c>
      <c r="B103" s="0" t="s">
        <v>5354</v>
      </c>
      <c r="C103" s="0" t="s">
        <v>5355</v>
      </c>
      <c r="D103" s="0" t="s">
        <v>5354</v>
      </c>
      <c r="E103" s="0" t="s">
        <v>5355</v>
      </c>
      <c r="F103" s="0" t="s">
        <v>5113</v>
      </c>
      <c r="G103" s="0" t="s">
        <v>5356</v>
      </c>
    </row>
    <row customHeight="1" ht="11.25">
      <c r="A104" s="373" t="s">
        <v>16</v>
      </c>
      <c r="B104" s="0" t="s">
        <v>5357</v>
      </c>
      <c r="C104" s="0" t="s">
        <v>5358</v>
      </c>
      <c r="D104" s="0" t="s">
        <v>5357</v>
      </c>
      <c r="E104" s="0" t="s">
        <v>5358</v>
      </c>
      <c r="F104" s="0" t="s">
        <v>5110</v>
      </c>
      <c r="G104" s="0" t="s">
        <v>5359</v>
      </c>
    </row>
    <row customHeight="1" ht="11.25">
      <c r="A105" s="373" t="s">
        <v>16</v>
      </c>
      <c r="B105" s="0" t="s">
        <v>5360</v>
      </c>
      <c r="C105" s="0" t="s">
        <v>5361</v>
      </c>
      <c r="D105" s="0" t="s">
        <v>5360</v>
      </c>
      <c r="E105" s="0" t="s">
        <v>5361</v>
      </c>
      <c r="F105" s="0" t="s">
        <v>5113</v>
      </c>
      <c r="G105" s="0" t="s">
        <v>5362</v>
      </c>
    </row>
    <row customHeight="1" ht="11.25">
      <c r="A106" s="373" t="s">
        <v>16</v>
      </c>
      <c r="B106" s="0" t="s">
        <v>5363</v>
      </c>
      <c r="C106" s="0" t="s">
        <v>5364</v>
      </c>
      <c r="D106" s="0" t="s">
        <v>5363</v>
      </c>
      <c r="E106" s="0" t="s">
        <v>5364</v>
      </c>
      <c r="F106" s="0" t="s">
        <v>5110</v>
      </c>
      <c r="G106" s="0" t="s">
        <v>5365</v>
      </c>
    </row>
    <row customHeight="1" ht="11.25">
      <c r="A107" s="373" t="s">
        <v>16</v>
      </c>
      <c r="B107" s="0" t="s">
        <v>5366</v>
      </c>
      <c r="C107" s="0" t="s">
        <v>5367</v>
      </c>
      <c r="D107" s="0" t="s">
        <v>5366</v>
      </c>
      <c r="E107" s="0" t="s">
        <v>5367</v>
      </c>
      <c r="F107" s="0" t="s">
        <v>5113</v>
      </c>
      <c r="G107" s="0" t="s">
        <v>5368</v>
      </c>
    </row>
    <row customHeight="1" ht="11.25">
      <c r="A108" s="373" t="s">
        <v>16</v>
      </c>
      <c r="B108" s="0" t="s">
        <v>5369</v>
      </c>
      <c r="C108" s="0" t="s">
        <v>5370</v>
      </c>
      <c r="D108" s="0" t="s">
        <v>5369</v>
      </c>
      <c r="E108" s="0" t="s">
        <v>5370</v>
      </c>
      <c r="F108" s="0" t="s">
        <v>5110</v>
      </c>
      <c r="G108" s="0" t="s">
        <v>5371</v>
      </c>
    </row>
    <row customHeight="1" ht="11.25">
      <c r="A109" s="373" t="s">
        <v>16</v>
      </c>
      <c r="B109" s="0" t="s">
        <v>5372</v>
      </c>
      <c r="C109" s="0" t="s">
        <v>5373</v>
      </c>
      <c r="D109" s="0" t="s">
        <v>5372</v>
      </c>
      <c r="E109" s="0" t="s">
        <v>5373</v>
      </c>
      <c r="F109" s="0" t="s">
        <v>5113</v>
      </c>
      <c r="G109" s="0" t="s">
        <v>5374</v>
      </c>
    </row>
    <row customHeight="1" ht="11.25">
      <c r="A110" s="373" t="s">
        <v>16</v>
      </c>
      <c r="B110" s="0" t="s">
        <v>5375</v>
      </c>
      <c r="C110" s="0" t="s">
        <v>5376</v>
      </c>
      <c r="D110" s="0" t="s">
        <v>5375</v>
      </c>
      <c r="E110" s="0" t="s">
        <v>5376</v>
      </c>
      <c r="F110" s="0" t="s">
        <v>5110</v>
      </c>
      <c r="G110" s="0" t="s">
        <v>5377</v>
      </c>
    </row>
    <row customHeight="1" ht="11.25">
      <c r="A111" s="373" t="s">
        <v>16</v>
      </c>
      <c r="B111" s="0" t="s">
        <v>5378</v>
      </c>
      <c r="C111" s="0" t="s">
        <v>5379</v>
      </c>
      <c r="D111" s="0" t="s">
        <v>5378</v>
      </c>
      <c r="E111" s="0" t="s">
        <v>5379</v>
      </c>
      <c r="F111" s="0" t="s">
        <v>5113</v>
      </c>
      <c r="G111" s="0" t="s">
        <v>5380</v>
      </c>
    </row>
    <row customHeight="1" ht="11.25">
      <c r="A112" s="373" t="s">
        <v>16</v>
      </c>
      <c r="B112" s="0" t="s">
        <v>5381</v>
      </c>
      <c r="C112" s="0" t="s">
        <v>5382</v>
      </c>
      <c r="D112" s="0" t="s">
        <v>5381</v>
      </c>
      <c r="E112" s="0" t="s">
        <v>5382</v>
      </c>
      <c r="F112" s="0" t="s">
        <v>5110</v>
      </c>
      <c r="G112" s="0" t="s">
        <v>5383</v>
      </c>
    </row>
    <row customHeight="1" ht="11.25">
      <c r="A113" s="373" t="s">
        <v>16</v>
      </c>
      <c r="B113" s="0" t="s">
        <v>5384</v>
      </c>
      <c r="C113" s="0" t="s">
        <v>5385</v>
      </c>
      <c r="D113" s="0" t="s">
        <v>5384</v>
      </c>
      <c r="E113" s="0" t="s">
        <v>5385</v>
      </c>
      <c r="F113" s="0" t="s">
        <v>5113</v>
      </c>
      <c r="G113" s="0" t="s">
        <v>5386</v>
      </c>
    </row>
    <row customHeight="1" ht="11.25">
      <c r="A114" s="373" t="s">
        <v>16</v>
      </c>
      <c r="B114" s="0" t="s">
        <v>5387</v>
      </c>
      <c r="C114" s="0" t="s">
        <v>5388</v>
      </c>
      <c r="D114" s="0" t="s">
        <v>5387</v>
      </c>
      <c r="E114" s="0" t="s">
        <v>5388</v>
      </c>
      <c r="F114" s="0" t="s">
        <v>5110</v>
      </c>
      <c r="G114" s="0" t="s">
        <v>5389</v>
      </c>
    </row>
    <row customHeight="1" ht="11.25">
      <c r="A115" s="373" t="s">
        <v>16</v>
      </c>
      <c r="B115" s="0" t="s">
        <v>5387</v>
      </c>
      <c r="C115" s="0" t="s">
        <v>5390</v>
      </c>
      <c r="D115" s="0" t="s">
        <v>5387</v>
      </c>
      <c r="E115" s="0" t="s">
        <v>5390</v>
      </c>
      <c r="F115" s="0" t="s">
        <v>5113</v>
      </c>
      <c r="G115" s="0" t="s">
        <v>5391</v>
      </c>
    </row>
    <row customHeight="1" ht="11.25">
      <c r="A116" s="373" t="s">
        <v>16</v>
      </c>
      <c r="B116" s="0" t="s">
        <v>5392</v>
      </c>
      <c r="C116" s="0" t="s">
        <v>5393</v>
      </c>
      <c r="D116" s="0" t="s">
        <v>5392</v>
      </c>
      <c r="E116" s="0" t="s">
        <v>5393</v>
      </c>
      <c r="F116" s="0" t="s">
        <v>5113</v>
      </c>
      <c r="G116" s="0" t="s">
        <v>5394</v>
      </c>
    </row>
    <row customHeight="1" ht="11.25">
      <c r="A117" s="373" t="s">
        <v>16</v>
      </c>
      <c r="B117" s="0" t="s">
        <v>5395</v>
      </c>
      <c r="C117" s="0" t="s">
        <v>5396</v>
      </c>
      <c r="D117" s="0" t="s">
        <v>5395</v>
      </c>
      <c r="E117" s="0" t="s">
        <v>5396</v>
      </c>
      <c r="F117" s="0" t="s">
        <v>5113</v>
      </c>
      <c r="G117" s="0" t="s">
        <v>5397</v>
      </c>
    </row>
    <row customHeight="1" ht="11.25">
      <c r="A118" s="373" t="s">
        <v>16</v>
      </c>
      <c r="B118" s="0" t="s">
        <v>5398</v>
      </c>
      <c r="C118" s="0" t="s">
        <v>5399</v>
      </c>
      <c r="D118" s="0" t="s">
        <v>5398</v>
      </c>
      <c r="E118" s="0" t="s">
        <v>5399</v>
      </c>
      <c r="F118" s="0" t="s">
        <v>5113</v>
      </c>
      <c r="G118" s="0" t="s">
        <v>5400</v>
      </c>
    </row>
    <row customHeight="1" ht="11.25">
      <c r="A119" s="373" t="s">
        <v>16</v>
      </c>
      <c r="B119" s="0" t="s">
        <v>5401</v>
      </c>
      <c r="C119" s="0" t="s">
        <v>5402</v>
      </c>
      <c r="D119" s="0" t="s">
        <v>5401</v>
      </c>
      <c r="E119" s="0" t="s">
        <v>5402</v>
      </c>
      <c r="F119" s="0" t="s">
        <v>5113</v>
      </c>
      <c r="G119" s="0" t="s">
        <v>5403</v>
      </c>
    </row>
    <row customHeight="1" ht="11.25">
      <c r="A120" s="373" t="s">
        <v>16</v>
      </c>
      <c r="B120" s="0" t="s">
        <v>5404</v>
      </c>
      <c r="C120" s="0" t="s">
        <v>5405</v>
      </c>
      <c r="D120" s="0" t="s">
        <v>5404</v>
      </c>
      <c r="E120" s="0" t="s">
        <v>5405</v>
      </c>
      <c r="F120" s="0" t="s">
        <v>5113</v>
      </c>
      <c r="G120" s="0" t="s">
        <v>5406</v>
      </c>
    </row>
    <row customHeight="1" ht="11.25">
      <c r="A121" s="373" t="s">
        <v>16</v>
      </c>
      <c r="B121" s="0" t="s">
        <v>5407</v>
      </c>
      <c r="C121" s="0" t="s">
        <v>5408</v>
      </c>
      <c r="D121" s="0" t="s">
        <v>5407</v>
      </c>
      <c r="E121" s="0" t="s">
        <v>5408</v>
      </c>
      <c r="F121" s="0" t="s">
        <v>5113</v>
      </c>
      <c r="G121" s="0" t="s">
        <v>5409</v>
      </c>
    </row>
    <row customHeight="1" ht="11.25">
      <c r="A122" s="373" t="s">
        <v>16</v>
      </c>
      <c r="B122" s="0" t="s">
        <v>5410</v>
      </c>
      <c r="C122" s="0" t="s">
        <v>5411</v>
      </c>
      <c r="D122" s="0" t="s">
        <v>5410</v>
      </c>
      <c r="E122" s="0" t="s">
        <v>5411</v>
      </c>
      <c r="F122" s="0" t="s">
        <v>5113</v>
      </c>
      <c r="G122" s="0" t="s">
        <v>5412</v>
      </c>
    </row>
    <row customHeight="1" ht="11.25">
      <c r="A123" s="373" t="s">
        <v>16</v>
      </c>
      <c r="B123" s="0" t="s">
        <v>5413</v>
      </c>
      <c r="C123" s="0" t="s">
        <v>5414</v>
      </c>
      <c r="D123" s="0" t="s">
        <v>5413</v>
      </c>
      <c r="E123" s="0" t="s">
        <v>5414</v>
      </c>
      <c r="F123" s="0" t="s">
        <v>5113</v>
      </c>
      <c r="G123" s="0" t="s">
        <v>5415</v>
      </c>
    </row>
    <row customHeight="1" ht="11.25">
      <c r="A124" s="373" t="s">
        <v>16</v>
      </c>
      <c r="B124" s="0" t="s">
        <v>5416</v>
      </c>
      <c r="C124" s="0" t="s">
        <v>5417</v>
      </c>
      <c r="D124" s="0" t="s">
        <v>5416</v>
      </c>
      <c r="E124" s="0" t="s">
        <v>5417</v>
      </c>
      <c r="F124" s="0" t="s">
        <v>5113</v>
      </c>
      <c r="G124" s="0" t="s">
        <v>5418</v>
      </c>
    </row>
    <row customHeight="1" ht="11.25">
      <c r="A125" s="373" t="s">
        <v>16</v>
      </c>
      <c r="B125" s="0" t="s">
        <v>5419</v>
      </c>
      <c r="C125" s="0" t="s">
        <v>5420</v>
      </c>
      <c r="D125" s="0" t="s">
        <v>5419</v>
      </c>
      <c r="E125" s="0" t="s">
        <v>5420</v>
      </c>
      <c r="F125" s="0" t="s">
        <v>5113</v>
      </c>
      <c r="G125" s="0" t="s">
        <v>5421</v>
      </c>
    </row>
    <row customHeight="1" ht="11.25">
      <c r="A126" s="373" t="s">
        <v>16</v>
      </c>
      <c r="B126" s="0" t="s">
        <v>5422</v>
      </c>
      <c r="C126" s="0" t="s">
        <v>5423</v>
      </c>
      <c r="D126" s="0" t="s">
        <v>5422</v>
      </c>
      <c r="E126" s="0" t="s">
        <v>5423</v>
      </c>
      <c r="F126" s="0" t="s">
        <v>5113</v>
      </c>
      <c r="G126" s="0" t="s">
        <v>5424</v>
      </c>
    </row>
    <row customHeight="1" ht="11.25">
      <c r="A127" s="373" t="s">
        <v>16</v>
      </c>
      <c r="B127" s="0" t="s">
        <v>5425</v>
      </c>
      <c r="C127" s="0" t="s">
        <v>5426</v>
      </c>
      <c r="D127" s="0" t="s">
        <v>5425</v>
      </c>
      <c r="E127" s="0" t="s">
        <v>5426</v>
      </c>
      <c r="F127" s="0" t="s">
        <v>5113</v>
      </c>
      <c r="G127" s="0" t="s">
        <v>5427</v>
      </c>
    </row>
    <row customHeight="1" ht="11.25">
      <c r="A128" s="373" t="s">
        <v>16</v>
      </c>
      <c r="B128" s="0" t="s">
        <v>5428</v>
      </c>
      <c r="C128" s="0" t="s">
        <v>5429</v>
      </c>
      <c r="D128" s="0" t="s">
        <v>5428</v>
      </c>
      <c r="E128" s="0" t="s">
        <v>5429</v>
      </c>
      <c r="F128" s="0" t="s">
        <v>5113</v>
      </c>
      <c r="G128" s="0" t="s">
        <v>5430</v>
      </c>
    </row>
    <row customHeight="1" ht="11.25">
      <c r="A129" s="373" t="s">
        <v>16</v>
      </c>
      <c r="B129" s="0" t="s">
        <v>5431</v>
      </c>
      <c r="C129" s="0" t="s">
        <v>5432</v>
      </c>
      <c r="D129" s="0" t="s">
        <v>5431</v>
      </c>
      <c r="E129" s="0" t="s">
        <v>5432</v>
      </c>
      <c r="F129" s="0" t="s">
        <v>5113</v>
      </c>
      <c r="G129" s="0" t="s">
        <v>5433</v>
      </c>
    </row>
    <row customHeight="1" ht="11.25">
      <c r="A130" s="373" t="s">
        <v>16</v>
      </c>
      <c r="B130" s="0" t="s">
        <v>5434</v>
      </c>
      <c r="C130" s="0" t="s">
        <v>5435</v>
      </c>
      <c r="D130" s="0" t="s">
        <v>5434</v>
      </c>
      <c r="E130" s="0" t="s">
        <v>5435</v>
      </c>
      <c r="F130" s="0" t="s">
        <v>5113</v>
      </c>
      <c r="G130" s="0" t="s">
        <v>5436</v>
      </c>
    </row>
    <row customHeight="1" ht="11.25">
      <c r="A131" s="373" t="s">
        <v>16</v>
      </c>
      <c r="B131" s="0" t="s">
        <v>5437</v>
      </c>
      <c r="C131" s="0" t="s">
        <v>5438</v>
      </c>
      <c r="D131" s="0" t="s">
        <v>5437</v>
      </c>
      <c r="E131" s="0" t="s">
        <v>5438</v>
      </c>
      <c r="F131" s="0" t="s">
        <v>5113</v>
      </c>
      <c r="G131" s="0" t="s">
        <v>5439</v>
      </c>
    </row>
    <row customHeight="1" ht="11.25">
      <c r="A132" s="373" t="s">
        <v>16</v>
      </c>
      <c r="B132" s="0" t="s">
        <v>5440</v>
      </c>
      <c r="C132" s="0" t="s">
        <v>5441</v>
      </c>
      <c r="D132" s="0" t="s">
        <v>5440</v>
      </c>
      <c r="E132" s="0" t="s">
        <v>5441</v>
      </c>
      <c r="F132" s="0" t="s">
        <v>5113</v>
      </c>
      <c r="G132" s="0" t="s">
        <v>5442</v>
      </c>
    </row>
    <row customHeight="1" ht="11.25">
      <c r="A133" s="373" t="s">
        <v>16</v>
      </c>
      <c r="B133" s="0" t="s">
        <v>5443</v>
      </c>
      <c r="C133" s="0" t="s">
        <v>5444</v>
      </c>
      <c r="D133" s="0" t="s">
        <v>5443</v>
      </c>
      <c r="E133" s="0" t="s">
        <v>5444</v>
      </c>
      <c r="F133" s="0" t="s">
        <v>5113</v>
      </c>
      <c r="G133" s="0" t="s">
        <v>5445</v>
      </c>
    </row>
    <row customHeight="1" ht="11.25">
      <c r="A134" s="373" t="s">
        <v>16</v>
      </c>
      <c r="B134" s="0" t="s">
        <v>5446</v>
      </c>
      <c r="C134" s="0" t="s">
        <v>5447</v>
      </c>
      <c r="D134" s="0" t="s">
        <v>5446</v>
      </c>
      <c r="E134" s="0" t="s">
        <v>5447</v>
      </c>
      <c r="F134" s="0" t="s">
        <v>5113</v>
      </c>
      <c r="G134" s="0" t="s">
        <v>5448</v>
      </c>
    </row>
    <row customHeight="1" ht="11.25">
      <c r="A135" s="373" t="s">
        <v>16</v>
      </c>
      <c r="B135" s="0" t="s">
        <v>5449</v>
      </c>
      <c r="C135" s="0" t="s">
        <v>5450</v>
      </c>
      <c r="D135" s="0" t="s">
        <v>5449</v>
      </c>
      <c r="E135" s="0" t="s">
        <v>5450</v>
      </c>
      <c r="F135" s="0" t="s">
        <v>5113</v>
      </c>
      <c r="G135" s="0" t="s">
        <v>5451</v>
      </c>
    </row>
    <row customHeight="1" ht="11.25">
      <c r="A136" s="373" t="s">
        <v>16</v>
      </c>
      <c r="B136" s="0" t="s">
        <v>5452</v>
      </c>
      <c r="C136" s="0" t="s">
        <v>5453</v>
      </c>
      <c r="D136" s="0" t="s">
        <v>5452</v>
      </c>
      <c r="E136" s="0" t="s">
        <v>5453</v>
      </c>
      <c r="F136" s="0" t="s">
        <v>5113</v>
      </c>
      <c r="G136" s="0" t="s">
        <v>5454</v>
      </c>
    </row>
    <row customHeight="1" ht="11.25">
      <c r="A137" s="373" t="s">
        <v>16</v>
      </c>
      <c r="B137" s="0" t="s">
        <v>5455</v>
      </c>
      <c r="C137" s="0" t="s">
        <v>5456</v>
      </c>
      <c r="D137" s="0" t="s">
        <v>5455</v>
      </c>
      <c r="E137" s="0" t="s">
        <v>5456</v>
      </c>
      <c r="F137" s="0" t="s">
        <v>5113</v>
      </c>
      <c r="G137" s="0" t="s">
        <v>5457</v>
      </c>
    </row>
    <row customHeight="1" ht="11.25">
      <c r="A138" s="373" t="s">
        <v>16</v>
      </c>
      <c r="B138" s="0" t="s">
        <v>5458</v>
      </c>
      <c r="C138" s="0" t="s">
        <v>5459</v>
      </c>
      <c r="D138" s="0" t="s">
        <v>5458</v>
      </c>
      <c r="E138" s="0" t="s">
        <v>5459</v>
      </c>
      <c r="F138" s="0" t="s">
        <v>5113</v>
      </c>
      <c r="G138" s="0" t="s">
        <v>5460</v>
      </c>
    </row>
    <row customHeight="1" ht="11.25">
      <c r="A139" s="373" t="s">
        <v>16</v>
      </c>
      <c r="B139" s="0" t="s">
        <v>5461</v>
      </c>
      <c r="C139" s="0" t="s">
        <v>5462</v>
      </c>
      <c r="D139" s="0" t="s">
        <v>5461</v>
      </c>
      <c r="E139" s="0" t="s">
        <v>5462</v>
      </c>
      <c r="F139" s="0" t="s">
        <v>5113</v>
      </c>
      <c r="G139" s="0" t="s">
        <v>5463</v>
      </c>
    </row>
    <row customHeight="1" ht="11.25">
      <c r="A140" s="373" t="s">
        <v>16</v>
      </c>
      <c r="B140" s="0" t="s">
        <v>5464</v>
      </c>
      <c r="C140" s="0" t="s">
        <v>5465</v>
      </c>
      <c r="D140" s="0" t="s">
        <v>5466</v>
      </c>
      <c r="E140" s="0" t="s">
        <v>5467</v>
      </c>
      <c r="F140" s="0" t="s">
        <v>5134</v>
      </c>
      <c r="G140" s="0" t="s">
        <v>5468</v>
      </c>
    </row>
    <row customHeight="1" ht="11.25">
      <c r="A141" s="373" t="s">
        <v>16</v>
      </c>
      <c r="B141" s="0" t="s">
        <v>5464</v>
      </c>
      <c r="C141" s="0" t="s">
        <v>5465</v>
      </c>
      <c r="D141" s="0" t="s">
        <v>5469</v>
      </c>
      <c r="E141" s="0" t="s">
        <v>5470</v>
      </c>
      <c r="F141" s="0" t="s">
        <v>5134</v>
      </c>
      <c r="G141" s="0" t="s">
        <v>5471</v>
      </c>
    </row>
    <row customHeight="1" ht="11.25">
      <c r="A142" s="373" t="s">
        <v>16</v>
      </c>
      <c r="B142" s="0" t="s">
        <v>5464</v>
      </c>
      <c r="C142" s="0" t="s">
        <v>5465</v>
      </c>
      <c r="D142" s="0" t="s">
        <v>5472</v>
      </c>
      <c r="E142" s="0" t="s">
        <v>5473</v>
      </c>
      <c r="F142" s="0" t="s">
        <v>5134</v>
      </c>
      <c r="G142" s="0" t="s">
        <v>5474</v>
      </c>
    </row>
    <row customHeight="1" ht="11.25">
      <c r="A143" s="373" t="s">
        <v>16</v>
      </c>
      <c r="B143" s="0" t="s">
        <v>5464</v>
      </c>
      <c r="C143" s="0" t="s">
        <v>5465</v>
      </c>
      <c r="D143" s="0" t="s">
        <v>5475</v>
      </c>
      <c r="E143" s="0" t="s">
        <v>5476</v>
      </c>
      <c r="F143" s="0" t="s">
        <v>5134</v>
      </c>
      <c r="G143" s="0" t="s">
        <v>5477</v>
      </c>
    </row>
    <row customHeight="1" ht="11.25">
      <c r="A144" s="373" t="s">
        <v>16</v>
      </c>
      <c r="B144" s="0" t="s">
        <v>5464</v>
      </c>
      <c r="C144" s="0" t="s">
        <v>5465</v>
      </c>
      <c r="D144" s="0" t="s">
        <v>5478</v>
      </c>
      <c r="E144" s="0" t="s">
        <v>5479</v>
      </c>
      <c r="F144" s="0" t="s">
        <v>5134</v>
      </c>
      <c r="G144" s="0" t="s">
        <v>5480</v>
      </c>
    </row>
    <row customHeight="1" ht="11.25">
      <c r="A145" s="373" t="s">
        <v>16</v>
      </c>
      <c r="B145" s="0" t="s">
        <v>5464</v>
      </c>
      <c r="C145" s="0" t="s">
        <v>5465</v>
      </c>
      <c r="D145" s="0" t="s">
        <v>5464</v>
      </c>
      <c r="E145" s="0" t="s">
        <v>5465</v>
      </c>
      <c r="F145" s="0" t="s">
        <v>5135</v>
      </c>
      <c r="G145" s="0" t="s">
        <v>5481</v>
      </c>
    </row>
    <row customHeight="1" ht="11.25">
      <c r="A146" s="373" t="s">
        <v>16</v>
      </c>
      <c r="B146" s="0" t="s">
        <v>5482</v>
      </c>
      <c r="C146" s="0" t="s">
        <v>5483</v>
      </c>
      <c r="D146" s="0" t="s">
        <v>5482</v>
      </c>
      <c r="E146" s="0" t="s">
        <v>5483</v>
      </c>
      <c r="F146" s="0" t="s">
        <v>5113</v>
      </c>
      <c r="G146" s="0" t="s">
        <v>5484</v>
      </c>
    </row>
    <row customHeight="1" ht="11.25">
      <c r="A147" s="373" t="s">
        <v>16</v>
      </c>
      <c r="B147" s="0" t="s">
        <v>5485</v>
      </c>
      <c r="C147" s="0" t="s">
        <v>5486</v>
      </c>
      <c r="D147" s="0" t="s">
        <v>5485</v>
      </c>
      <c r="E147" s="0" t="s">
        <v>5486</v>
      </c>
      <c r="F147" s="0" t="s">
        <v>5113</v>
      </c>
      <c r="G147" s="0" t="s">
        <v>5487</v>
      </c>
    </row>
    <row customHeight="1" ht="11.25">
      <c r="A148" s="373" t="s">
        <v>16</v>
      </c>
      <c r="B148" s="0" t="s">
        <v>5488</v>
      </c>
      <c r="C148" s="0" t="s">
        <v>5489</v>
      </c>
      <c r="D148" s="0" t="s">
        <v>5488</v>
      </c>
      <c r="E148" s="0" t="s">
        <v>5489</v>
      </c>
      <c r="F148" s="0" t="s">
        <v>5113</v>
      </c>
      <c r="G148" s="0" t="s">
        <v>5490</v>
      </c>
    </row>
    <row customHeight="1" ht="11.25">
      <c r="A149" s="373" t="s">
        <v>16</v>
      </c>
      <c r="B149" s="0" t="s">
        <v>5491</v>
      </c>
      <c r="C149" s="0" t="s">
        <v>5492</v>
      </c>
      <c r="D149" s="0" t="s">
        <v>5491</v>
      </c>
      <c r="E149" s="0" t="s">
        <v>5492</v>
      </c>
      <c r="F149" s="0" t="s">
        <v>5113</v>
      </c>
      <c r="G149" s="0" t="s">
        <v>5493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41181-F4D1-CF03-7975-81599F24893A}" mc:Ignorable="x14ac xr xr2 xr3">
  <sheetPr>
    <tabColor rgb="FFFFCC99"/>
  </sheetPr>
  <dimension ref="A1:I5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5494</v>
      </c>
      <c r="B1" s="835" t="s">
        <v>5495</v>
      </c>
      <c r="C1" s="1159" t="s">
        <v>5496</v>
      </c>
      <c r="D1" s="835" t="s">
        <v>5497</v>
      </c>
      <c r="E1" s="835" t="s">
        <v>5498</v>
      </c>
      <c r="F1" s="1159" t="s">
        <v>5499</v>
      </c>
      <c r="G1" s="1159" t="s">
        <v>5500</v>
      </c>
      <c r="H1" s="1159" t="s">
        <v>5501</v>
      </c>
      <c r="I1" s="1159" t="s">
        <v>5502</v>
      </c>
    </row>
    <row customHeight="1" ht="11.25">
      <c r="A2" s="1691" t="s">
        <v>110</v>
      </c>
      <c r="B2" s="1691" t="s">
        <v>5503</v>
      </c>
      <c r="C2" s="1691" t="s">
        <v>28</v>
      </c>
      <c r="D2" s="1691" t="s">
        <v>5504</v>
      </c>
      <c r="E2" s="1691" t="s">
        <v>5505</v>
      </c>
      <c r="F2" s="1691" t="s">
        <v>28</v>
      </c>
      <c r="G2" s="1691" t="s">
        <v>28</v>
      </c>
      <c r="H2" s="1691" t="s">
        <v>28</v>
      </c>
      <c r="I2" s="1691" t="s">
        <v>28</v>
      </c>
    </row>
    <row customHeight="1" ht="11.25">
      <c r="A3" s="1691" t="s">
        <v>111</v>
      </c>
      <c r="B3" s="1691" t="s">
        <v>5506</v>
      </c>
      <c r="C3" s="1691" t="s">
        <v>28</v>
      </c>
      <c r="D3" s="1691" t="s">
        <v>5507</v>
      </c>
      <c r="E3" s="1691" t="s">
        <v>5508</v>
      </c>
      <c r="F3" s="1691" t="s">
        <v>28</v>
      </c>
      <c r="G3" s="1691" t="s">
        <v>28</v>
      </c>
      <c r="H3" s="1691" t="s">
        <v>28</v>
      </c>
      <c r="I3" s="1691" t="s">
        <v>28</v>
      </c>
    </row>
    <row customHeight="1" ht="11.25">
      <c r="A4" s="1691" t="s">
        <v>91</v>
      </c>
      <c r="B4" s="1691" t="s">
        <v>5509</v>
      </c>
      <c r="C4" s="1691" t="s">
        <v>28</v>
      </c>
      <c r="D4" s="1691" t="s">
        <v>5507</v>
      </c>
      <c r="E4" s="1691" t="s">
        <v>5510</v>
      </c>
      <c r="F4" s="1691" t="s">
        <v>28</v>
      </c>
      <c r="G4" s="1691" t="s">
        <v>28</v>
      </c>
      <c r="H4" s="1691" t="s">
        <v>28</v>
      </c>
      <c r="I4" s="1691" t="s">
        <v>28</v>
      </c>
    </row>
    <row customHeight="1" ht="11.25">
      <c r="A5" s="1691" t="s">
        <v>92</v>
      </c>
      <c r="B5" s="1691" t="s">
        <v>5511</v>
      </c>
      <c r="C5" s="1691" t="s">
        <v>28</v>
      </c>
      <c r="D5" s="1691" t="s">
        <v>5512</v>
      </c>
      <c r="E5" s="1691" t="s">
        <v>5513</v>
      </c>
      <c r="F5" s="1691" t="s">
        <v>28</v>
      </c>
      <c r="G5" s="1691" t="s">
        <v>28</v>
      </c>
      <c r="H5" s="1691" t="s">
        <v>28</v>
      </c>
      <c r="I5" s="1691" t="s">
        <v>28</v>
      </c>
    </row>
    <row customHeight="1" ht="11.25">
      <c r="A6" s="1691" t="s">
        <v>112</v>
      </c>
      <c r="B6" s="1691" t="s">
        <v>5514</v>
      </c>
      <c r="C6" s="1691" t="s">
        <v>28</v>
      </c>
      <c r="D6" s="1691" t="s">
        <v>5515</v>
      </c>
      <c r="E6" s="1691" t="s">
        <v>5505</v>
      </c>
      <c r="F6" s="1691" t="s">
        <v>28</v>
      </c>
      <c r="G6" s="1691" t="s">
        <v>28</v>
      </c>
      <c r="H6" s="1691" t="s">
        <v>28</v>
      </c>
      <c r="I6" s="1691" t="s">
        <v>28</v>
      </c>
    </row>
    <row customHeight="1" ht="11.25">
      <c r="A7" s="1691" t="s">
        <v>93</v>
      </c>
      <c r="B7" s="1691" t="s">
        <v>5516</v>
      </c>
      <c r="C7" s="1691" t="s">
        <v>28</v>
      </c>
      <c r="D7" s="1691" t="s">
        <v>5517</v>
      </c>
      <c r="E7" s="1691" t="s">
        <v>5518</v>
      </c>
      <c r="F7" s="1691" t="s">
        <v>28</v>
      </c>
      <c r="G7" s="1691" t="s">
        <v>28</v>
      </c>
      <c r="H7" s="1691" t="s">
        <v>28</v>
      </c>
      <c r="I7" s="1691" t="s">
        <v>28</v>
      </c>
    </row>
    <row customHeight="1" ht="11.25">
      <c r="A8" s="1691" t="s">
        <v>94</v>
      </c>
      <c r="B8" s="1691" t="s">
        <v>5519</v>
      </c>
      <c r="C8" s="1691" t="s">
        <v>28</v>
      </c>
      <c r="D8" s="1691" t="s">
        <v>5520</v>
      </c>
      <c r="E8" s="1691" t="s">
        <v>5505</v>
      </c>
      <c r="F8" s="1691" t="s">
        <v>28</v>
      </c>
      <c r="G8" s="1691" t="s">
        <v>28</v>
      </c>
      <c r="H8" s="1691" t="s">
        <v>28</v>
      </c>
      <c r="I8" s="1691" t="s">
        <v>28</v>
      </c>
    </row>
    <row customHeight="1" ht="11.25">
      <c r="A9" s="1691" t="s">
        <v>113</v>
      </c>
      <c r="B9" s="1691" t="s">
        <v>5521</v>
      </c>
      <c r="C9" s="1691" t="s">
        <v>28</v>
      </c>
      <c r="D9" s="1691" t="s">
        <v>5522</v>
      </c>
      <c r="E9" s="1691" t="s">
        <v>5523</v>
      </c>
      <c r="F9" s="1691" t="s">
        <v>28</v>
      </c>
      <c r="G9" s="1691" t="s">
        <v>28</v>
      </c>
      <c r="H9" s="1691" t="s">
        <v>28</v>
      </c>
      <c r="I9" s="1691" t="s">
        <v>28</v>
      </c>
    </row>
    <row customHeight="1" ht="11.25">
      <c r="A10" s="1691" t="s">
        <v>149</v>
      </c>
      <c r="B10" s="1691" t="s">
        <v>5524</v>
      </c>
      <c r="C10" s="1691" t="s">
        <v>28</v>
      </c>
      <c r="D10" s="1691" t="s">
        <v>5522</v>
      </c>
      <c r="E10" s="1691" t="s">
        <v>5523</v>
      </c>
      <c r="F10" s="1691" t="s">
        <v>28</v>
      </c>
      <c r="G10" s="1691" t="s">
        <v>28</v>
      </c>
      <c r="H10" s="1691" t="s">
        <v>28</v>
      </c>
      <c r="I10" s="1691" t="s">
        <v>28</v>
      </c>
    </row>
    <row customHeight="1" ht="11.25">
      <c r="A11" s="1691" t="s">
        <v>150</v>
      </c>
      <c r="B11" s="1691" t="s">
        <v>5525</v>
      </c>
      <c r="C11" s="1691" t="s">
        <v>28</v>
      </c>
      <c r="D11" s="1691" t="s">
        <v>5526</v>
      </c>
      <c r="E11" s="1691" t="s">
        <v>5505</v>
      </c>
      <c r="F11" s="1691" t="s">
        <v>28</v>
      </c>
      <c r="G11" s="1691" t="s">
        <v>28</v>
      </c>
      <c r="H11" s="1691" t="s">
        <v>28</v>
      </c>
      <c r="I11" s="1691" t="s">
        <v>28</v>
      </c>
    </row>
    <row customHeight="1" ht="11.25">
      <c r="A12" s="1691" t="s">
        <v>151</v>
      </c>
      <c r="B12" s="1691" t="s">
        <v>5527</v>
      </c>
      <c r="C12" s="1691" t="s">
        <v>28</v>
      </c>
      <c r="D12" s="1691" t="s">
        <v>5528</v>
      </c>
      <c r="E12" s="1691" t="s">
        <v>5510</v>
      </c>
      <c r="F12" s="1691" t="s">
        <v>28</v>
      </c>
      <c r="G12" s="1691" t="s">
        <v>28</v>
      </c>
      <c r="H12" s="1691" t="s">
        <v>28</v>
      </c>
      <c r="I12" s="1691" t="s">
        <v>28</v>
      </c>
    </row>
    <row customHeight="1" ht="11.25">
      <c r="A13" s="1691" t="s">
        <v>152</v>
      </c>
      <c r="B13" s="1691" t="s">
        <v>5529</v>
      </c>
      <c r="C13" s="1691" t="s">
        <v>28</v>
      </c>
      <c r="D13" s="1691" t="s">
        <v>5512</v>
      </c>
      <c r="E13" s="1691" t="s">
        <v>5518</v>
      </c>
      <c r="F13" s="1691" t="s">
        <v>28</v>
      </c>
      <c r="G13" s="1691" t="s">
        <v>28</v>
      </c>
      <c r="H13" s="1691" t="s">
        <v>28</v>
      </c>
      <c r="I13" s="1691" t="s">
        <v>28</v>
      </c>
    </row>
    <row customHeight="1" ht="11.25">
      <c r="A14" s="1691" t="s">
        <v>153</v>
      </c>
      <c r="B14" s="1691" t="s">
        <v>5530</v>
      </c>
      <c r="C14" s="1691" t="s">
        <v>28</v>
      </c>
      <c r="D14" s="1691" t="s">
        <v>5531</v>
      </c>
      <c r="E14" s="1691" t="s">
        <v>5505</v>
      </c>
      <c r="F14" s="1691" t="s">
        <v>28</v>
      </c>
      <c r="G14" s="1691" t="s">
        <v>28</v>
      </c>
      <c r="H14" s="1691" t="s">
        <v>28</v>
      </c>
      <c r="I14" s="1691" t="s">
        <v>28</v>
      </c>
    </row>
    <row customHeight="1" ht="11.25">
      <c r="A15" s="1691" t="s">
        <v>154</v>
      </c>
      <c r="B15" s="1691" t="s">
        <v>5532</v>
      </c>
      <c r="C15" s="1691" t="s">
        <v>28</v>
      </c>
      <c r="D15" s="1691" t="s">
        <v>5533</v>
      </c>
      <c r="E15" s="1691" t="s">
        <v>5518</v>
      </c>
      <c r="F15" s="1691" t="s">
        <v>28</v>
      </c>
      <c r="G15" s="1691" t="s">
        <v>28</v>
      </c>
      <c r="H15" s="1691" t="s">
        <v>28</v>
      </c>
      <c r="I15" s="1691" t="s">
        <v>28</v>
      </c>
    </row>
    <row customHeight="1" ht="11.25">
      <c r="A16" s="1691" t="s">
        <v>1465</v>
      </c>
      <c r="B16" s="1691" t="s">
        <v>5534</v>
      </c>
      <c r="C16" s="1691" t="s">
        <v>28</v>
      </c>
      <c r="D16" s="1691" t="s">
        <v>5535</v>
      </c>
      <c r="E16" s="1691" t="s">
        <v>5505</v>
      </c>
      <c r="F16" s="1691" t="s">
        <v>28</v>
      </c>
      <c r="G16" s="1691" t="s">
        <v>28</v>
      </c>
      <c r="H16" s="1691" t="s">
        <v>28</v>
      </c>
      <c r="I16" s="1691" t="s">
        <v>28</v>
      </c>
    </row>
    <row customHeight="1" ht="11.25">
      <c r="A17" s="1691" t="s">
        <v>1471</v>
      </c>
      <c r="B17" s="1691" t="s">
        <v>5536</v>
      </c>
      <c r="C17" s="1691" t="s">
        <v>28</v>
      </c>
      <c r="D17" s="1691" t="s">
        <v>5537</v>
      </c>
      <c r="E17" s="1691" t="s">
        <v>5538</v>
      </c>
      <c r="F17" s="1691" t="s">
        <v>28</v>
      </c>
      <c r="G17" s="1691" t="s">
        <v>28</v>
      </c>
      <c r="H17" s="1691" t="s">
        <v>28</v>
      </c>
      <c r="I17" s="1691" t="s">
        <v>28</v>
      </c>
    </row>
    <row customHeight="1" ht="11.25">
      <c r="A18" s="1691" t="s">
        <v>1483</v>
      </c>
      <c r="B18" s="1691" t="s">
        <v>5539</v>
      </c>
      <c r="C18" s="1691" t="s">
        <v>28</v>
      </c>
      <c r="D18" s="1691" t="s">
        <v>5537</v>
      </c>
      <c r="E18" s="1691" t="s">
        <v>5505</v>
      </c>
      <c r="F18" s="1691" t="s">
        <v>28</v>
      </c>
      <c r="G18" s="1691" t="s">
        <v>28</v>
      </c>
      <c r="H18" s="1691" t="s">
        <v>28</v>
      </c>
      <c r="I18" s="1691" t="s">
        <v>28</v>
      </c>
    </row>
    <row customHeight="1" ht="11.25">
      <c r="A19" s="1691" t="s">
        <v>1497</v>
      </c>
      <c r="B19" s="1691" t="s">
        <v>5540</v>
      </c>
      <c r="C19" s="1691" t="s">
        <v>28</v>
      </c>
      <c r="D19" s="1691" t="s">
        <v>5537</v>
      </c>
      <c r="E19" s="1691" t="s">
        <v>5541</v>
      </c>
      <c r="F19" s="1691" t="s">
        <v>28</v>
      </c>
      <c r="G19" s="1691" t="s">
        <v>28</v>
      </c>
      <c r="H19" s="1691" t="s">
        <v>28</v>
      </c>
      <c r="I19" s="1691" t="s">
        <v>28</v>
      </c>
    </row>
    <row customHeight="1" ht="11.25">
      <c r="A20" s="1691" t="s">
        <v>1508</v>
      </c>
      <c r="B20" s="1691" t="s">
        <v>5542</v>
      </c>
      <c r="C20" s="1691" t="s">
        <v>28</v>
      </c>
      <c r="D20" s="1691" t="s">
        <v>5531</v>
      </c>
      <c r="E20" s="1691" t="s">
        <v>5505</v>
      </c>
      <c r="F20" s="1691" t="s">
        <v>28</v>
      </c>
      <c r="G20" s="1691" t="s">
        <v>28</v>
      </c>
      <c r="H20" s="1691" t="s">
        <v>28</v>
      </c>
      <c r="I20" s="1691" t="s">
        <v>28</v>
      </c>
    </row>
    <row customHeight="1" ht="11.25">
      <c r="A21" s="1691" t="s">
        <v>1517</v>
      </c>
      <c r="B21" s="1691" t="s">
        <v>5543</v>
      </c>
      <c r="C21" s="1691" t="s">
        <v>28</v>
      </c>
      <c r="D21" s="1691" t="s">
        <v>5531</v>
      </c>
      <c r="E21" s="1691" t="s">
        <v>5505</v>
      </c>
      <c r="F21" s="1691" t="s">
        <v>28</v>
      </c>
      <c r="G21" s="1691" t="s">
        <v>28</v>
      </c>
      <c r="H21" s="1691" t="s">
        <v>28</v>
      </c>
      <c r="I21" s="1691" t="s">
        <v>28</v>
      </c>
    </row>
    <row customHeight="1" ht="11.25">
      <c r="A22" s="1691" t="s">
        <v>1533</v>
      </c>
      <c r="B22" s="1691" t="s">
        <v>5544</v>
      </c>
      <c r="C22" s="1691" t="s">
        <v>28</v>
      </c>
      <c r="D22" s="1691" t="s">
        <v>5545</v>
      </c>
      <c r="E22" s="1691" t="s">
        <v>5505</v>
      </c>
      <c r="F22" s="1691" t="s">
        <v>28</v>
      </c>
      <c r="G22" s="1691" t="s">
        <v>28</v>
      </c>
      <c r="H22" s="1691" t="s">
        <v>28</v>
      </c>
      <c r="I22" s="1691" t="s">
        <v>28</v>
      </c>
    </row>
    <row customHeight="1" ht="11.25">
      <c r="A23" s="1691" t="s">
        <v>1540</v>
      </c>
      <c r="B23" s="1691" t="s">
        <v>5546</v>
      </c>
      <c r="C23" s="1691" t="s">
        <v>28</v>
      </c>
      <c r="D23" s="1691" t="s">
        <v>5547</v>
      </c>
      <c r="E23" s="1691" t="s">
        <v>5505</v>
      </c>
      <c r="F23" s="1691" t="s">
        <v>28</v>
      </c>
      <c r="G23" s="1691" t="s">
        <v>28</v>
      </c>
      <c r="H23" s="1691" t="s">
        <v>28</v>
      </c>
      <c r="I23" s="1691" t="s">
        <v>28</v>
      </c>
    </row>
    <row customHeight="1" ht="11.25">
      <c r="A24" s="1691" t="s">
        <v>1548</v>
      </c>
      <c r="B24" s="1691" t="s">
        <v>5548</v>
      </c>
      <c r="C24" s="1691" t="s">
        <v>28</v>
      </c>
      <c r="D24" s="1691" t="s">
        <v>5549</v>
      </c>
      <c r="E24" s="1691" t="s">
        <v>5523</v>
      </c>
      <c r="F24" s="1691" t="s">
        <v>28</v>
      </c>
      <c r="G24" s="1691" t="s">
        <v>28</v>
      </c>
      <c r="H24" s="1691" t="s">
        <v>28</v>
      </c>
      <c r="I24" s="1691" t="s">
        <v>28</v>
      </c>
    </row>
    <row customHeight="1" ht="11.25">
      <c r="A25" s="1691" t="s">
        <v>1555</v>
      </c>
      <c r="B25" s="1691" t="s">
        <v>5550</v>
      </c>
      <c r="C25" s="1691" t="s">
        <v>28</v>
      </c>
      <c r="D25" s="1691" t="s">
        <v>5512</v>
      </c>
      <c r="E25" s="1691" t="s">
        <v>5513</v>
      </c>
      <c r="F25" s="1691" t="s">
        <v>28</v>
      </c>
      <c r="G25" s="1691" t="s">
        <v>28</v>
      </c>
      <c r="H25" s="1691" t="s">
        <v>28</v>
      </c>
      <c r="I25" s="1691" t="s">
        <v>28</v>
      </c>
    </row>
    <row customHeight="1" ht="11.25">
      <c r="A26" s="1691" t="s">
        <v>1559</v>
      </c>
      <c r="B26" s="1691" t="s">
        <v>5551</v>
      </c>
      <c r="C26" s="1691" t="s">
        <v>28</v>
      </c>
      <c r="D26" s="1691" t="s">
        <v>5512</v>
      </c>
      <c r="E26" s="1691" t="s">
        <v>5513</v>
      </c>
      <c r="F26" s="1691" t="s">
        <v>28</v>
      </c>
      <c r="G26" s="1691" t="s">
        <v>28</v>
      </c>
      <c r="H26" s="1691" t="s">
        <v>28</v>
      </c>
      <c r="I26" s="1691" t="s">
        <v>28</v>
      </c>
    </row>
    <row customHeight="1" ht="11.25">
      <c r="A27" s="1691" t="s">
        <v>1564</v>
      </c>
      <c r="B27" s="1691" t="s">
        <v>5552</v>
      </c>
      <c r="C27" s="1691" t="s">
        <v>28</v>
      </c>
      <c r="D27" s="1691" t="s">
        <v>5512</v>
      </c>
      <c r="E27" s="1691" t="s">
        <v>5523</v>
      </c>
      <c r="F27" s="1691" t="s">
        <v>28</v>
      </c>
      <c r="G27" s="1691" t="s">
        <v>28</v>
      </c>
      <c r="H27" s="1691" t="s">
        <v>28</v>
      </c>
      <c r="I27" s="1691" t="s">
        <v>28</v>
      </c>
    </row>
    <row customHeight="1" ht="11.25">
      <c r="A28" s="1691" t="s">
        <v>1572</v>
      </c>
      <c r="B28" s="1691" t="s">
        <v>5553</v>
      </c>
      <c r="C28" s="1691" t="s">
        <v>28</v>
      </c>
      <c r="D28" s="1691" t="s">
        <v>5554</v>
      </c>
      <c r="E28" s="1691" t="s">
        <v>5541</v>
      </c>
      <c r="F28" s="1691" t="s">
        <v>28</v>
      </c>
      <c r="G28" s="1691" t="s">
        <v>28</v>
      </c>
      <c r="H28" s="1691" t="s">
        <v>28</v>
      </c>
      <c r="I28" s="1691" t="s">
        <v>28</v>
      </c>
    </row>
    <row customHeight="1" ht="11.25">
      <c r="A29" s="1691" t="s">
        <v>1574</v>
      </c>
      <c r="B29" s="1691" t="s">
        <v>5555</v>
      </c>
      <c r="C29" s="1691" t="s">
        <v>28</v>
      </c>
      <c r="D29" s="1691" t="s">
        <v>5554</v>
      </c>
      <c r="E29" s="1691" t="s">
        <v>5556</v>
      </c>
      <c r="F29" s="1691" t="s">
        <v>28</v>
      </c>
      <c r="G29" s="1691" t="s">
        <v>28</v>
      </c>
      <c r="H29" s="1691" t="s">
        <v>28</v>
      </c>
      <c r="I29" s="1691" t="s">
        <v>28</v>
      </c>
    </row>
    <row customHeight="1" ht="11.25">
      <c r="A30" s="1691" t="s">
        <v>1577</v>
      </c>
      <c r="B30" s="1691" t="s">
        <v>5557</v>
      </c>
      <c r="C30" s="1691" t="s">
        <v>28</v>
      </c>
      <c r="D30" s="1691" t="s">
        <v>5512</v>
      </c>
      <c r="E30" s="1691" t="s">
        <v>5513</v>
      </c>
      <c r="F30" s="1691" t="s">
        <v>28</v>
      </c>
      <c r="G30" s="1691" t="s">
        <v>28</v>
      </c>
      <c r="H30" s="1691" t="s">
        <v>28</v>
      </c>
      <c r="I30" s="1691" t="s">
        <v>28</v>
      </c>
    </row>
    <row customHeight="1" ht="11.25">
      <c r="A31" s="1691" t="s">
        <v>1583</v>
      </c>
      <c r="B31" s="1691" t="s">
        <v>5558</v>
      </c>
      <c r="C31" s="1691" t="s">
        <v>28</v>
      </c>
      <c r="D31" s="1691" t="s">
        <v>5512</v>
      </c>
      <c r="E31" s="1691" t="s">
        <v>5513</v>
      </c>
      <c r="F31" s="1691" t="s">
        <v>28</v>
      </c>
      <c r="G31" s="1691" t="s">
        <v>28</v>
      </c>
      <c r="H31" s="1691" t="s">
        <v>28</v>
      </c>
      <c r="I31" s="1691" t="s">
        <v>28</v>
      </c>
    </row>
    <row customHeight="1" ht="11.25">
      <c r="A32" s="1691" t="s">
        <v>1585</v>
      </c>
      <c r="B32" s="1691" t="s">
        <v>5559</v>
      </c>
      <c r="C32" s="1691" t="s">
        <v>28</v>
      </c>
      <c r="D32" s="1691" t="s">
        <v>5512</v>
      </c>
      <c r="E32" s="1691" t="s">
        <v>5513</v>
      </c>
      <c r="F32" s="1691" t="s">
        <v>28</v>
      </c>
      <c r="G32" s="1691" t="s">
        <v>28</v>
      </c>
      <c r="H32" s="1691" t="s">
        <v>28</v>
      </c>
      <c r="I32" s="1691" t="s">
        <v>28</v>
      </c>
    </row>
    <row customHeight="1" ht="11.25">
      <c r="A33" s="1691" t="s">
        <v>1587</v>
      </c>
      <c r="B33" s="1691" t="s">
        <v>5560</v>
      </c>
      <c r="C33" s="1691" t="s">
        <v>28</v>
      </c>
      <c r="D33" s="1691" t="s">
        <v>5512</v>
      </c>
      <c r="E33" s="1691" t="s">
        <v>5513</v>
      </c>
      <c r="F33" s="1691" t="s">
        <v>28</v>
      </c>
      <c r="G33" s="1691" t="s">
        <v>28</v>
      </c>
      <c r="H33" s="1691" t="s">
        <v>28</v>
      </c>
      <c r="I33" s="1691" t="s">
        <v>28</v>
      </c>
    </row>
    <row customHeight="1" ht="11.25">
      <c r="A34" s="1691" t="s">
        <v>1589</v>
      </c>
      <c r="B34" s="1691" t="s">
        <v>5561</v>
      </c>
      <c r="C34" s="1691" t="s">
        <v>28</v>
      </c>
      <c r="D34" s="1691" t="s">
        <v>5512</v>
      </c>
      <c r="E34" s="1691" t="s">
        <v>5523</v>
      </c>
      <c r="F34" s="1691" t="s">
        <v>28</v>
      </c>
      <c r="G34" s="1691" t="s">
        <v>28</v>
      </c>
      <c r="H34" s="1691" t="s">
        <v>28</v>
      </c>
      <c r="I34" s="1691" t="s">
        <v>28</v>
      </c>
    </row>
    <row customHeight="1" ht="11.25">
      <c r="A35" s="1691" t="s">
        <v>1594</v>
      </c>
      <c r="B35" s="1691" t="s">
        <v>5562</v>
      </c>
      <c r="C35" s="1691" t="s">
        <v>28</v>
      </c>
      <c r="D35" s="1691" t="s">
        <v>5512</v>
      </c>
      <c r="E35" s="1691" t="s">
        <v>5518</v>
      </c>
      <c r="F35" s="1691" t="s">
        <v>28</v>
      </c>
      <c r="G35" s="1691" t="s">
        <v>28</v>
      </c>
      <c r="H35" s="1691" t="s">
        <v>28</v>
      </c>
      <c r="I35" s="1691" t="s">
        <v>28</v>
      </c>
    </row>
    <row customHeight="1" ht="11.25">
      <c r="A36" s="1691" t="s">
        <v>1599</v>
      </c>
      <c r="B36" s="1691" t="s">
        <v>5563</v>
      </c>
      <c r="C36" s="1691" t="s">
        <v>28</v>
      </c>
      <c r="D36" s="1691" t="s">
        <v>5512</v>
      </c>
      <c r="E36" s="1691" t="s">
        <v>5513</v>
      </c>
      <c r="F36" s="1691" t="s">
        <v>28</v>
      </c>
      <c r="G36" s="1691" t="s">
        <v>28</v>
      </c>
      <c r="H36" s="1691" t="s">
        <v>28</v>
      </c>
      <c r="I36" s="1691" t="s">
        <v>28</v>
      </c>
    </row>
    <row customHeight="1" ht="11.25">
      <c r="A37" s="1691" t="s">
        <v>1603</v>
      </c>
      <c r="B37" s="1691" t="s">
        <v>5564</v>
      </c>
      <c r="C37" s="1691" t="s">
        <v>28</v>
      </c>
      <c r="D37" s="1691" t="s">
        <v>5522</v>
      </c>
      <c r="E37" s="1691" t="s">
        <v>5541</v>
      </c>
      <c r="F37" s="1691" t="s">
        <v>28</v>
      </c>
      <c r="G37" s="1691" t="s">
        <v>28</v>
      </c>
      <c r="H37" s="1691" t="s">
        <v>28</v>
      </c>
      <c r="I37" s="1691" t="s">
        <v>28</v>
      </c>
    </row>
    <row customHeight="1" ht="11.25">
      <c r="A38" s="1691" t="s">
        <v>1611</v>
      </c>
      <c r="B38" s="1691" t="s">
        <v>5565</v>
      </c>
      <c r="C38" s="1691" t="s">
        <v>28</v>
      </c>
      <c r="D38" s="1691" t="s">
        <v>5522</v>
      </c>
      <c r="E38" s="1691" t="s">
        <v>5523</v>
      </c>
      <c r="F38" s="1691" t="s">
        <v>28</v>
      </c>
      <c r="G38" s="1691" t="s">
        <v>28</v>
      </c>
      <c r="H38" s="1691" t="s">
        <v>28</v>
      </c>
      <c r="I38" s="1691" t="s">
        <v>28</v>
      </c>
    </row>
    <row customHeight="1" ht="11.25">
      <c r="A39" s="1691" t="s">
        <v>1617</v>
      </c>
      <c r="B39" s="1691" t="s">
        <v>5566</v>
      </c>
      <c r="C39" s="1691" t="s">
        <v>28</v>
      </c>
      <c r="D39" s="1691" t="s">
        <v>5522</v>
      </c>
      <c r="E39" s="1691" t="s">
        <v>5523</v>
      </c>
      <c r="F39" s="1691" t="s">
        <v>28</v>
      </c>
      <c r="G39" s="1691" t="s">
        <v>28</v>
      </c>
      <c r="H39" s="1691" t="s">
        <v>28</v>
      </c>
      <c r="I39" s="1691" t="s">
        <v>28</v>
      </c>
    </row>
    <row customHeight="1" ht="11.25">
      <c r="A40" s="1691" t="s">
        <v>1622</v>
      </c>
      <c r="B40" s="1691" t="s">
        <v>5567</v>
      </c>
      <c r="C40" s="1691" t="s">
        <v>28</v>
      </c>
      <c r="D40" s="1691" t="s">
        <v>5522</v>
      </c>
      <c r="E40" s="1691" t="s">
        <v>5523</v>
      </c>
      <c r="F40" s="1691" t="s">
        <v>28</v>
      </c>
      <c r="G40" s="1691" t="s">
        <v>28</v>
      </c>
      <c r="H40" s="1691" t="s">
        <v>28</v>
      </c>
      <c r="I40" s="1691" t="s">
        <v>28</v>
      </c>
    </row>
    <row customHeight="1" ht="11.25">
      <c r="A41" s="1691" t="s">
        <v>1626</v>
      </c>
      <c r="B41" s="1691" t="s">
        <v>5568</v>
      </c>
      <c r="C41" s="1691" t="s">
        <v>28</v>
      </c>
      <c r="D41" s="1691" t="s">
        <v>5522</v>
      </c>
      <c r="E41" s="1691" t="s">
        <v>5523</v>
      </c>
      <c r="F41" s="1691" t="s">
        <v>28</v>
      </c>
      <c r="G41" s="1691" t="s">
        <v>28</v>
      </c>
      <c r="H41" s="1691" t="s">
        <v>28</v>
      </c>
      <c r="I41" s="1691" t="s">
        <v>28</v>
      </c>
    </row>
    <row customHeight="1" ht="11.25">
      <c r="A42" s="1691" t="s">
        <v>1629</v>
      </c>
      <c r="B42" s="1691" t="s">
        <v>5569</v>
      </c>
      <c r="C42" s="1691" t="s">
        <v>28</v>
      </c>
      <c r="D42" s="1691" t="s">
        <v>5522</v>
      </c>
      <c r="E42" s="1691" t="s">
        <v>5541</v>
      </c>
      <c r="F42" s="1691" t="s">
        <v>28</v>
      </c>
      <c r="G42" s="1691" t="s">
        <v>28</v>
      </c>
      <c r="H42" s="1691" t="s">
        <v>28</v>
      </c>
      <c r="I42" s="1691" t="s">
        <v>28</v>
      </c>
    </row>
    <row customHeight="1" ht="11.25">
      <c r="A43" s="1691" t="s">
        <v>1636</v>
      </c>
      <c r="B43" s="1691" t="s">
        <v>5570</v>
      </c>
      <c r="C43" s="1691" t="s">
        <v>28</v>
      </c>
      <c r="D43" s="1691" t="s">
        <v>5522</v>
      </c>
      <c r="E43" s="1691" t="s">
        <v>5523</v>
      </c>
      <c r="F43" s="1691" t="s">
        <v>28</v>
      </c>
      <c r="G43" s="1691" t="s">
        <v>28</v>
      </c>
      <c r="H43" s="1691" t="s">
        <v>28</v>
      </c>
      <c r="I43" s="1691" t="s">
        <v>28</v>
      </c>
    </row>
    <row customHeight="1" ht="11.25">
      <c r="A44" s="1691" t="s">
        <v>1645</v>
      </c>
      <c r="B44" s="1691" t="s">
        <v>5571</v>
      </c>
      <c r="C44" s="1691" t="s">
        <v>28</v>
      </c>
      <c r="D44" s="1691" t="s">
        <v>5572</v>
      </c>
      <c r="E44" s="1691" t="s">
        <v>5505</v>
      </c>
      <c r="F44" s="1691" t="s">
        <v>28</v>
      </c>
      <c r="G44" s="1691" t="s">
        <v>28</v>
      </c>
      <c r="H44" s="1691" t="s">
        <v>28</v>
      </c>
      <c r="I44" s="1691" t="s">
        <v>28</v>
      </c>
    </row>
    <row customHeight="1" ht="11.25">
      <c r="A45" s="1691" t="s">
        <v>1650</v>
      </c>
      <c r="B45" s="1691" t="s">
        <v>5573</v>
      </c>
      <c r="C45" s="1691" t="s">
        <v>28</v>
      </c>
      <c r="D45" s="1691" t="s">
        <v>5572</v>
      </c>
      <c r="E45" s="1691" t="s">
        <v>5541</v>
      </c>
      <c r="F45" s="1691" t="s">
        <v>28</v>
      </c>
      <c r="G45" s="1691" t="s">
        <v>28</v>
      </c>
      <c r="H45" s="1691" t="s">
        <v>28</v>
      </c>
      <c r="I45" s="1691" t="s">
        <v>28</v>
      </c>
    </row>
    <row customHeight="1" ht="11.25">
      <c r="A46" s="1691" t="s">
        <v>1654</v>
      </c>
      <c r="B46" s="1691" t="s">
        <v>5574</v>
      </c>
      <c r="C46" s="1691" t="s">
        <v>28</v>
      </c>
      <c r="D46" s="1691" t="s">
        <v>5575</v>
      </c>
      <c r="E46" s="1691" t="s">
        <v>5523</v>
      </c>
      <c r="F46" s="1691" t="s">
        <v>28</v>
      </c>
      <c r="G46" s="1691" t="s">
        <v>28</v>
      </c>
      <c r="H46" s="1691" t="s">
        <v>28</v>
      </c>
      <c r="I46" s="1691" t="s">
        <v>28</v>
      </c>
    </row>
    <row customHeight="1" ht="11.25">
      <c r="A47" s="1691" t="s">
        <v>1660</v>
      </c>
      <c r="B47" s="1691" t="s">
        <v>5576</v>
      </c>
      <c r="C47" s="1691" t="s">
        <v>28</v>
      </c>
      <c r="D47" s="1691" t="s">
        <v>5522</v>
      </c>
      <c r="E47" s="1691" t="s">
        <v>5523</v>
      </c>
      <c r="F47" s="1691" t="s">
        <v>28</v>
      </c>
      <c r="G47" s="1691" t="s">
        <v>28</v>
      </c>
      <c r="H47" s="1691" t="s">
        <v>28</v>
      </c>
      <c r="I47" s="1691" t="s">
        <v>28</v>
      </c>
    </row>
    <row customHeight="1" ht="11.25">
      <c r="A48" s="1691" t="s">
        <v>1665</v>
      </c>
      <c r="B48" s="1691" t="s">
        <v>5577</v>
      </c>
      <c r="C48" s="1691" t="s">
        <v>28</v>
      </c>
      <c r="D48" s="1691" t="s">
        <v>5572</v>
      </c>
      <c r="E48" s="1691" t="s">
        <v>5538</v>
      </c>
      <c r="F48" s="1691" t="s">
        <v>28</v>
      </c>
      <c r="G48" s="1691" t="s">
        <v>28</v>
      </c>
      <c r="H48" s="1691" t="s">
        <v>28</v>
      </c>
      <c r="I48" s="1691" t="s">
        <v>28</v>
      </c>
    </row>
    <row customHeight="1" ht="11.25">
      <c r="A49" s="1691" t="s">
        <v>1668</v>
      </c>
      <c r="B49" s="1691" t="s">
        <v>5578</v>
      </c>
      <c r="C49" s="1691" t="s">
        <v>28</v>
      </c>
      <c r="D49" s="1691" t="s">
        <v>5575</v>
      </c>
      <c r="E49" s="1691" t="s">
        <v>5541</v>
      </c>
      <c r="F49" s="1691" t="s">
        <v>28</v>
      </c>
      <c r="G49" s="1691" t="s">
        <v>28</v>
      </c>
      <c r="H49" s="1691" t="s">
        <v>28</v>
      </c>
      <c r="I49" s="1691" t="s">
        <v>28</v>
      </c>
    </row>
    <row customHeight="1" ht="11.25">
      <c r="A50" s="1691" t="s">
        <v>1672</v>
      </c>
      <c r="B50" s="1691" t="s">
        <v>5579</v>
      </c>
      <c r="C50" s="1691" t="s">
        <v>28</v>
      </c>
      <c r="D50" s="1691" t="s">
        <v>5575</v>
      </c>
      <c r="E50" s="1691" t="s">
        <v>5523</v>
      </c>
      <c r="F50" s="1691" t="s">
        <v>28</v>
      </c>
      <c r="G50" s="1691" t="s">
        <v>28</v>
      </c>
      <c r="H50" s="1691" t="s">
        <v>28</v>
      </c>
      <c r="I50" s="1691" t="s">
        <v>28</v>
      </c>
    </row>
    <row customHeight="1" ht="11.25">
      <c r="A51" s="1691" t="s">
        <v>1676</v>
      </c>
      <c r="B51" s="1691" t="s">
        <v>5580</v>
      </c>
      <c r="C51" s="1691" t="s">
        <v>28</v>
      </c>
      <c r="D51" s="1691" t="s">
        <v>5572</v>
      </c>
      <c r="E51" s="1691" t="s">
        <v>5556</v>
      </c>
      <c r="F51" s="1691" t="s">
        <v>28</v>
      </c>
      <c r="G51" s="1691" t="s">
        <v>28</v>
      </c>
      <c r="H51" s="1691" t="s">
        <v>28</v>
      </c>
      <c r="I51" s="1691" t="s">
        <v>28</v>
      </c>
    </row>
    <row customHeight="1" ht="11.25">
      <c r="A52" s="1691" t="s">
        <v>1680</v>
      </c>
      <c r="B52" s="1691" t="s">
        <v>5581</v>
      </c>
      <c r="C52" s="1691" t="s">
        <v>28</v>
      </c>
      <c r="D52" s="1691" t="s">
        <v>5575</v>
      </c>
      <c r="E52" s="1691" t="s">
        <v>5513</v>
      </c>
      <c r="F52" s="1691" t="s">
        <v>28</v>
      </c>
      <c r="G52" s="1691" t="s">
        <v>28</v>
      </c>
      <c r="H52" s="1691" t="s">
        <v>28</v>
      </c>
      <c r="I52" s="1691" t="s">
        <v>28</v>
      </c>
    </row>
    <row customHeight="1" ht="11.25">
      <c r="A53" s="1691" t="s">
        <v>1682</v>
      </c>
      <c r="B53" s="1691" t="s">
        <v>5582</v>
      </c>
      <c r="C53" s="1691" t="s">
        <v>28</v>
      </c>
      <c r="D53" s="1691" t="s">
        <v>5572</v>
      </c>
      <c r="E53" s="1691" t="s">
        <v>5538</v>
      </c>
      <c r="F53" s="1691" t="s">
        <v>28</v>
      </c>
      <c r="G53" s="1691" t="s">
        <v>28</v>
      </c>
      <c r="H53" s="1691" t="s">
        <v>28</v>
      </c>
      <c r="I53" s="1691" t="s">
        <v>28</v>
      </c>
    </row>
    <row customHeight="1" ht="11.25">
      <c r="A54" s="1691" t="s">
        <v>1685</v>
      </c>
      <c r="B54" s="1691" t="s">
        <v>5583</v>
      </c>
      <c r="C54" s="1691" t="s">
        <v>28</v>
      </c>
      <c r="D54" s="1691" t="s">
        <v>5572</v>
      </c>
      <c r="E54" s="1691" t="s">
        <v>5523</v>
      </c>
      <c r="F54" s="1691" t="s">
        <v>28</v>
      </c>
      <c r="G54" s="1691" t="s">
        <v>28</v>
      </c>
      <c r="H54" s="1691" t="s">
        <v>28</v>
      </c>
      <c r="I54" s="1691" t="s">
        <v>28</v>
      </c>
    </row>
    <row customHeight="1" ht="11.25">
      <c r="A55" s="1691" t="s">
        <v>1689</v>
      </c>
      <c r="B55" s="1691" t="s">
        <v>5584</v>
      </c>
      <c r="C55" s="1691" t="s">
        <v>28</v>
      </c>
      <c r="D55" s="1691" t="s">
        <v>5575</v>
      </c>
      <c r="E55" s="1691" t="s">
        <v>5513</v>
      </c>
      <c r="F55" s="1691" t="s">
        <v>28</v>
      </c>
      <c r="G55" s="1691" t="s">
        <v>28</v>
      </c>
      <c r="H55" s="1691" t="s">
        <v>28</v>
      </c>
      <c r="I5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D3E69-DC9E-68AA-ACCA-BE25B457BF5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766F9-789C-F993-D698-1CB73F34198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ПАО "ОГК-2" - Серовская ГРЭС, г. Серов</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82902-F0D4-645E-06BB-C50D29B33B2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5585</v>
      </c>
    </row>
    <row customHeight="1" ht="11.25">
      <c r="A2" s="64" t="s">
        <v>99</v>
      </c>
      <c r="B2" s="64" t="s">
        <v>5586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B9D5B-1395-9418-9732-20471E526AA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5587</v>
      </c>
      <c r="B1" s="835" t="s">
        <v>5588</v>
      </c>
    </row>
    <row customHeight="1" ht="11.25">
      <c r="A2" s="835">
        <v>4213775</v>
      </c>
      <c r="B2" s="835" t="s">
        <v>1222</v>
      </c>
    </row>
    <row customHeight="1" ht="11.25">
      <c r="A3" s="835">
        <v>4213784</v>
      </c>
      <c r="B3" s="835" t="s">
        <v>1256</v>
      </c>
    </row>
    <row customHeight="1" ht="11.25">
      <c r="A4" s="835">
        <v>4213781</v>
      </c>
      <c r="B4" s="835" t="s">
        <v>1249</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1390</v>
      </c>
    </row>
    <row customHeight="1" ht="11.25">
      <c r="A10" s="835">
        <v>4213783</v>
      </c>
      <c r="B10" s="835" t="s">
        <v>1405</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93CFB-0B75-2F2E-5AE8-D31810BA2283}"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5587</v>
      </c>
      <c r="B1" s="835" t="s">
        <v>5589</v>
      </c>
    </row>
    <row customHeight="1" ht="11.25">
      <c r="A2" s="835" t="s">
        <v>5590</v>
      </c>
      <c r="B2" s="835" t="s">
        <v>264</v>
      </c>
    </row>
    <row customHeight="1" ht="11.25">
      <c r="A3" s="835" t="s">
        <v>5591</v>
      </c>
      <c r="B3" s="835" t="s">
        <v>1514</v>
      </c>
    </row>
    <row customHeight="1" ht="11.25">
      <c r="A4" s="835" t="s">
        <v>5592</v>
      </c>
      <c r="B4" s="835" t="s">
        <v>1524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CBABD-31D1-0089-5421-AA3D2545100C}" mc:Ignorable="x14ac xr xr2 xr3">
  <sheetPr>
    <tabColor rgb="FFFFCC99"/>
  </sheetPr>
  <dimension ref="A1:G149"/>
  <sheetViews>
    <sheetView topLeftCell="A1" showGridLines="0" workbookViewId="0">
      <selection activeCell="A1" sqref="A1"/>
    </sheetView>
  </sheetViews>
  <sheetFormatPr customHeight="1" defaultRowHeight="11.25"/>
  <sheetData>
    <row customHeight="1" ht="11.25">
      <c r="A1" s="373" t="s">
        <v>5101</v>
      </c>
      <c r="B1" s="373" t="s">
        <v>5102</v>
      </c>
      <c r="C1" s="373" t="s">
        <v>5103</v>
      </c>
      <c r="D1" s="373" t="s">
        <v>5104</v>
      </c>
      <c r="E1" s="0" t="s">
        <v>5105</v>
      </c>
      <c r="F1" s="0" t="s">
        <v>5106</v>
      </c>
      <c r="G1" s="0" t="s">
        <v>5107</v>
      </c>
    </row>
    <row customHeight="1" ht="11.25">
      <c r="A2" s="0" t="s">
        <v>16</v>
      </c>
      <c r="B2" s="0" t="s">
        <v>5108</v>
      </c>
      <c r="C2" s="0" t="s">
        <v>5109</v>
      </c>
      <c r="D2" s="0" t="s">
        <v>5108</v>
      </c>
      <c r="E2" s="0" t="s">
        <v>5109</v>
      </c>
      <c r="F2" s="0" t="s">
        <v>5110</v>
      </c>
      <c r="G2" s="0" t="s">
        <v>110</v>
      </c>
    </row>
    <row customHeight="1" ht="11.25">
      <c r="A3" s="0" t="s">
        <v>16</v>
      </c>
      <c r="B3" s="0" t="s">
        <v>5111</v>
      </c>
      <c r="C3" s="0" t="s">
        <v>5112</v>
      </c>
      <c r="D3" s="0" t="s">
        <v>5111</v>
      </c>
      <c r="E3" s="0" t="s">
        <v>5112</v>
      </c>
      <c r="F3" s="0" t="s">
        <v>5113</v>
      </c>
      <c r="G3" s="0" t="s">
        <v>111</v>
      </c>
    </row>
    <row customHeight="1" ht="11.25">
      <c r="A4" s="0" t="s">
        <v>16</v>
      </c>
      <c r="B4" s="0" t="s">
        <v>5114</v>
      </c>
      <c r="C4" s="0" t="s">
        <v>5115</v>
      </c>
      <c r="D4" s="0" t="s">
        <v>5114</v>
      </c>
      <c r="E4" s="0" t="s">
        <v>5115</v>
      </c>
      <c r="F4" s="0" t="s">
        <v>5110</v>
      </c>
      <c r="G4" s="0" t="s">
        <v>91</v>
      </c>
    </row>
    <row customHeight="1" ht="11.25">
      <c r="A5" s="0" t="s">
        <v>16</v>
      </c>
      <c r="B5" s="0" t="s">
        <v>5116</v>
      </c>
      <c r="C5" s="0" t="s">
        <v>5117</v>
      </c>
      <c r="D5" s="0" t="s">
        <v>5116</v>
      </c>
      <c r="E5" s="0" t="s">
        <v>5117</v>
      </c>
      <c r="F5" s="0" t="s">
        <v>5113</v>
      </c>
      <c r="G5" s="0" t="s">
        <v>92</v>
      </c>
    </row>
    <row customHeight="1" ht="11.25">
      <c r="A6" s="0" t="s">
        <v>16</v>
      </c>
      <c r="B6" s="0" t="s">
        <v>5118</v>
      </c>
      <c r="C6" s="0" t="s">
        <v>5119</v>
      </c>
      <c r="D6" s="0" t="s">
        <v>5118</v>
      </c>
      <c r="E6" s="0" t="s">
        <v>5119</v>
      </c>
      <c r="F6" s="0" t="s">
        <v>5110</v>
      </c>
      <c r="G6" s="0" t="s">
        <v>112</v>
      </c>
    </row>
    <row customHeight="1" ht="11.25">
      <c r="A7" s="0" t="s">
        <v>16</v>
      </c>
      <c r="B7" s="0" t="s">
        <v>5120</v>
      </c>
      <c r="C7" s="0" t="s">
        <v>5121</v>
      </c>
      <c r="D7" s="0" t="s">
        <v>5120</v>
      </c>
      <c r="E7" s="0" t="s">
        <v>5121</v>
      </c>
      <c r="F7" s="0" t="s">
        <v>5113</v>
      </c>
      <c r="G7" s="0" t="s">
        <v>93</v>
      </c>
    </row>
    <row customHeight="1" ht="11.25">
      <c r="A8" s="0" t="s">
        <v>16</v>
      </c>
      <c r="B8" s="0" t="s">
        <v>5122</v>
      </c>
      <c r="C8" s="0" t="s">
        <v>5123</v>
      </c>
      <c r="D8" s="0" t="s">
        <v>5122</v>
      </c>
      <c r="E8" s="0" t="s">
        <v>5123</v>
      </c>
      <c r="F8" s="0" t="s">
        <v>5110</v>
      </c>
      <c r="G8" s="0" t="s">
        <v>94</v>
      </c>
    </row>
    <row customHeight="1" ht="11.25">
      <c r="A9" s="0" t="s">
        <v>16</v>
      </c>
      <c r="B9" s="0" t="s">
        <v>5124</v>
      </c>
      <c r="C9" s="0" t="s">
        <v>5125</v>
      </c>
      <c r="D9" s="0" t="s">
        <v>5124</v>
      </c>
      <c r="E9" s="0" t="s">
        <v>5125</v>
      </c>
      <c r="F9" s="0" t="s">
        <v>5113</v>
      </c>
      <c r="G9" s="0" t="s">
        <v>113</v>
      </c>
    </row>
    <row customHeight="1" ht="11.25">
      <c r="A10" s="0" t="s">
        <v>16</v>
      </c>
      <c r="B10" s="0" t="s">
        <v>5126</v>
      </c>
      <c r="C10" s="0" t="s">
        <v>5127</v>
      </c>
      <c r="D10" s="0" t="s">
        <v>5126</v>
      </c>
      <c r="E10" s="0" t="s">
        <v>5127</v>
      </c>
      <c r="F10" s="0" t="s">
        <v>5110</v>
      </c>
      <c r="G10" s="0" t="s">
        <v>149</v>
      </c>
    </row>
    <row customHeight="1" ht="11.25">
      <c r="A11" s="0" t="s">
        <v>16</v>
      </c>
      <c r="B11" s="0" t="s">
        <v>5128</v>
      </c>
      <c r="C11" s="0" t="s">
        <v>5129</v>
      </c>
      <c r="D11" s="0" t="s">
        <v>5128</v>
      </c>
      <c r="E11" s="0" t="s">
        <v>5129</v>
      </c>
      <c r="F11" s="0" t="s">
        <v>5113</v>
      </c>
      <c r="G11" s="0" t="s">
        <v>150</v>
      </c>
    </row>
    <row customHeight="1" ht="11.25">
      <c r="A12" s="0" t="s">
        <v>16</v>
      </c>
      <c r="B12" s="0" t="s">
        <v>5130</v>
      </c>
      <c r="C12" s="0" t="s">
        <v>5131</v>
      </c>
      <c r="D12" s="0" t="s">
        <v>5132</v>
      </c>
      <c r="E12" s="0" t="s">
        <v>5133</v>
      </c>
      <c r="F12" s="0" t="s">
        <v>5134</v>
      </c>
      <c r="G12" s="0" t="s">
        <v>151</v>
      </c>
    </row>
    <row customHeight="1" ht="11.25">
      <c r="A13" s="0" t="s">
        <v>16</v>
      </c>
      <c r="B13" s="0" t="s">
        <v>5130</v>
      </c>
      <c r="C13" s="0" t="s">
        <v>5131</v>
      </c>
      <c r="D13" s="0" t="s">
        <v>5130</v>
      </c>
      <c r="E13" s="0" t="s">
        <v>5131</v>
      </c>
      <c r="F13" s="0" t="s">
        <v>5135</v>
      </c>
      <c r="G13" s="0" t="s">
        <v>152</v>
      </c>
    </row>
    <row customHeight="1" ht="11.25">
      <c r="A14" s="0" t="s">
        <v>16</v>
      </c>
      <c r="B14" s="0" t="s">
        <v>5130</v>
      </c>
      <c r="C14" s="0" t="s">
        <v>5131</v>
      </c>
      <c r="D14" s="0" t="s">
        <v>5136</v>
      </c>
      <c r="E14" s="0" t="s">
        <v>5137</v>
      </c>
      <c r="F14" s="0" t="s">
        <v>5134</v>
      </c>
      <c r="G14" s="0" t="s">
        <v>153</v>
      </c>
    </row>
    <row customHeight="1" ht="11.25">
      <c r="A15" s="0" t="s">
        <v>16</v>
      </c>
      <c r="B15" s="0" t="s">
        <v>5130</v>
      </c>
      <c r="C15" s="0" t="s">
        <v>5131</v>
      </c>
      <c r="D15" s="0" t="s">
        <v>5138</v>
      </c>
      <c r="E15" s="0" t="s">
        <v>5139</v>
      </c>
      <c r="F15" s="0" t="s">
        <v>5134</v>
      </c>
      <c r="G15" s="0" t="s">
        <v>154</v>
      </c>
    </row>
    <row customHeight="1" ht="11.25">
      <c r="A16" s="0" t="s">
        <v>16</v>
      </c>
      <c r="B16" s="0" t="s">
        <v>5140</v>
      </c>
      <c r="C16" s="0" t="s">
        <v>5141</v>
      </c>
      <c r="D16" s="0" t="s">
        <v>5140</v>
      </c>
      <c r="E16" s="0" t="s">
        <v>5141</v>
      </c>
      <c r="F16" s="0" t="s">
        <v>5110</v>
      </c>
      <c r="G16" s="0" t="s">
        <v>1465</v>
      </c>
    </row>
    <row customHeight="1" ht="11.25">
      <c r="A17" s="0" t="s">
        <v>16</v>
      </c>
      <c r="B17" s="0" t="s">
        <v>5142</v>
      </c>
      <c r="C17" s="0" t="s">
        <v>5143</v>
      </c>
      <c r="D17" s="0" t="s">
        <v>5142</v>
      </c>
      <c r="E17" s="0" t="s">
        <v>5143</v>
      </c>
      <c r="F17" s="0" t="s">
        <v>5113</v>
      </c>
      <c r="G17" s="0" t="s">
        <v>1471</v>
      </c>
    </row>
    <row customHeight="1" ht="11.25">
      <c r="A18" s="0" t="s">
        <v>16</v>
      </c>
      <c r="B18" s="0" t="s">
        <v>5144</v>
      </c>
      <c r="C18" s="0" t="s">
        <v>5145</v>
      </c>
      <c r="D18" s="0" t="s">
        <v>5144</v>
      </c>
      <c r="E18" s="0" t="s">
        <v>5145</v>
      </c>
      <c r="F18" s="0" t="s">
        <v>5110</v>
      </c>
      <c r="G18" s="0" t="s">
        <v>1483</v>
      </c>
    </row>
    <row customHeight="1" ht="11.25">
      <c r="A19" s="0" t="s">
        <v>16</v>
      </c>
      <c r="B19" s="0" t="s">
        <v>5146</v>
      </c>
      <c r="C19" s="0" t="s">
        <v>5147</v>
      </c>
      <c r="D19" s="0" t="s">
        <v>5146</v>
      </c>
      <c r="E19" s="0" t="s">
        <v>5147</v>
      </c>
      <c r="F19" s="0" t="s">
        <v>5113</v>
      </c>
      <c r="G19" s="0" t="s">
        <v>1497</v>
      </c>
    </row>
    <row customHeight="1" ht="11.25">
      <c r="A20" s="0" t="s">
        <v>16</v>
      </c>
      <c r="B20" s="0" t="s">
        <v>5148</v>
      </c>
      <c r="C20" s="0" t="s">
        <v>5149</v>
      </c>
      <c r="D20" s="0" t="s">
        <v>5148</v>
      </c>
      <c r="E20" s="0" t="s">
        <v>5149</v>
      </c>
      <c r="F20" s="0" t="s">
        <v>5110</v>
      </c>
      <c r="G20" s="0" t="s">
        <v>1508</v>
      </c>
    </row>
    <row customHeight="1" ht="11.25">
      <c r="A21" s="0" t="s">
        <v>16</v>
      </c>
      <c r="B21" s="0" t="s">
        <v>5150</v>
      </c>
      <c r="C21" s="0" t="s">
        <v>5151</v>
      </c>
      <c r="D21" s="0" t="s">
        <v>5150</v>
      </c>
      <c r="E21" s="0" t="s">
        <v>5151</v>
      </c>
      <c r="F21" s="0" t="s">
        <v>5113</v>
      </c>
      <c r="G21" s="0" t="s">
        <v>1517</v>
      </c>
    </row>
    <row customHeight="1" ht="11.25">
      <c r="A22" s="0" t="s">
        <v>16</v>
      </c>
      <c r="B22" s="0" t="s">
        <v>5152</v>
      </c>
      <c r="C22" s="0" t="s">
        <v>5153</v>
      </c>
      <c r="D22" s="0" t="s">
        <v>5152</v>
      </c>
      <c r="E22" s="0" t="s">
        <v>5153</v>
      </c>
      <c r="F22" s="0" t="s">
        <v>5110</v>
      </c>
      <c r="G22" s="0" t="s">
        <v>1533</v>
      </c>
    </row>
    <row customHeight="1" ht="11.25">
      <c r="A23" s="0" t="s">
        <v>16</v>
      </c>
      <c r="B23" s="0" t="s">
        <v>5154</v>
      </c>
      <c r="C23" s="0" t="s">
        <v>5155</v>
      </c>
      <c r="D23" s="0" t="s">
        <v>5154</v>
      </c>
      <c r="E23" s="0" t="s">
        <v>5155</v>
      </c>
      <c r="F23" s="0" t="s">
        <v>5110</v>
      </c>
      <c r="G23" s="0" t="s">
        <v>1540</v>
      </c>
    </row>
    <row customHeight="1" ht="11.25">
      <c r="A24" s="0" t="s">
        <v>16</v>
      </c>
      <c r="B24" s="0" t="s">
        <v>5156</v>
      </c>
      <c r="C24" s="0" t="s">
        <v>5157</v>
      </c>
      <c r="D24" s="0" t="s">
        <v>5156</v>
      </c>
      <c r="E24" s="0" t="s">
        <v>5157</v>
      </c>
      <c r="F24" s="0" t="s">
        <v>5113</v>
      </c>
      <c r="G24" s="0" t="s">
        <v>1548</v>
      </c>
    </row>
    <row customHeight="1" ht="11.25">
      <c r="A25" s="0" t="s">
        <v>16</v>
      </c>
      <c r="B25" s="0" t="s">
        <v>5158</v>
      </c>
      <c r="C25" s="0" t="s">
        <v>5159</v>
      </c>
      <c r="D25" s="0" t="s">
        <v>5158</v>
      </c>
      <c r="E25" s="0" t="s">
        <v>5159</v>
      </c>
      <c r="F25" s="0" t="s">
        <v>5110</v>
      </c>
      <c r="G25" s="0" t="s">
        <v>1555</v>
      </c>
    </row>
    <row customHeight="1" ht="11.25">
      <c r="A26" s="0" t="s">
        <v>16</v>
      </c>
      <c r="B26" s="0" t="s">
        <v>5160</v>
      </c>
      <c r="C26" s="0" t="s">
        <v>5161</v>
      </c>
      <c r="D26" s="0" t="s">
        <v>5160</v>
      </c>
      <c r="E26" s="0" t="s">
        <v>5161</v>
      </c>
      <c r="F26" s="0" t="s">
        <v>5110</v>
      </c>
      <c r="G26" s="0" t="s">
        <v>1559</v>
      </c>
    </row>
    <row customHeight="1" ht="11.25">
      <c r="A27" s="0" t="s">
        <v>16</v>
      </c>
      <c r="B27" s="0" t="s">
        <v>5162</v>
      </c>
      <c r="C27" s="0" t="s">
        <v>5163</v>
      </c>
      <c r="D27" s="0" t="s">
        <v>5162</v>
      </c>
      <c r="E27" s="0" t="s">
        <v>5163</v>
      </c>
      <c r="F27" s="0" t="s">
        <v>5110</v>
      </c>
      <c r="G27" s="0" t="s">
        <v>1564</v>
      </c>
    </row>
    <row customHeight="1" ht="11.25">
      <c r="A28" s="0" t="s">
        <v>16</v>
      </c>
      <c r="B28" s="0" t="s">
        <v>5164</v>
      </c>
      <c r="C28" s="0" t="s">
        <v>5165</v>
      </c>
      <c r="D28" s="0" t="s">
        <v>5164</v>
      </c>
      <c r="E28" s="0" t="s">
        <v>5165</v>
      </c>
      <c r="F28" s="0" t="s">
        <v>5113</v>
      </c>
      <c r="G28" s="0" t="s">
        <v>1572</v>
      </c>
    </row>
    <row customHeight="1" ht="11.25">
      <c r="A29" s="0" t="s">
        <v>16</v>
      </c>
      <c r="B29" s="0" t="s">
        <v>5166</v>
      </c>
      <c r="C29" s="0" t="s">
        <v>5167</v>
      </c>
      <c r="D29" s="0" t="s">
        <v>5166</v>
      </c>
      <c r="E29" s="0" t="s">
        <v>5167</v>
      </c>
      <c r="F29" s="0" t="s">
        <v>5110</v>
      </c>
      <c r="G29" s="0" t="s">
        <v>1574</v>
      </c>
    </row>
    <row customHeight="1" ht="11.25">
      <c r="A30" s="0" t="s">
        <v>16</v>
      </c>
      <c r="B30" s="0" t="s">
        <v>5168</v>
      </c>
      <c r="C30" s="0" t="s">
        <v>5169</v>
      </c>
      <c r="D30" s="0" t="s">
        <v>5168</v>
      </c>
      <c r="E30" s="0" t="s">
        <v>5169</v>
      </c>
      <c r="F30" s="0" t="s">
        <v>5113</v>
      </c>
      <c r="G30" s="0" t="s">
        <v>1577</v>
      </c>
    </row>
    <row customHeight="1" ht="11.25">
      <c r="A31" s="0" t="s">
        <v>16</v>
      </c>
      <c r="B31" s="0" t="s">
        <v>5170</v>
      </c>
      <c r="C31" s="0" t="s">
        <v>5171</v>
      </c>
      <c r="D31" s="0" t="s">
        <v>5170</v>
      </c>
      <c r="E31" s="0" t="s">
        <v>5171</v>
      </c>
      <c r="F31" s="0" t="s">
        <v>5110</v>
      </c>
      <c r="G31" s="0" t="s">
        <v>1583</v>
      </c>
    </row>
    <row customHeight="1" ht="11.25">
      <c r="A32" s="0" t="s">
        <v>16</v>
      </c>
      <c r="B32" s="0" t="s">
        <v>5172</v>
      </c>
      <c r="C32" s="0" t="s">
        <v>5173</v>
      </c>
      <c r="D32" s="0" t="s">
        <v>5172</v>
      </c>
      <c r="E32" s="0" t="s">
        <v>5173</v>
      </c>
      <c r="F32" s="0" t="s">
        <v>5113</v>
      </c>
      <c r="G32" s="0" t="s">
        <v>1585</v>
      </c>
    </row>
    <row customHeight="1" ht="11.25">
      <c r="A33" s="0" t="s">
        <v>16</v>
      </c>
      <c r="B33" s="0" t="s">
        <v>5174</v>
      </c>
      <c r="C33" s="0" t="s">
        <v>5175</v>
      </c>
      <c r="D33" s="0" t="s">
        <v>5174</v>
      </c>
      <c r="E33" s="0" t="s">
        <v>5175</v>
      </c>
      <c r="F33" s="0" t="s">
        <v>5113</v>
      </c>
      <c r="G33" s="0" t="s">
        <v>1587</v>
      </c>
    </row>
    <row customHeight="1" ht="11.25">
      <c r="A34" s="0" t="s">
        <v>16</v>
      </c>
      <c r="B34" s="0" t="s">
        <v>5176</v>
      </c>
      <c r="C34" s="0" t="s">
        <v>5177</v>
      </c>
      <c r="D34" s="0" t="s">
        <v>5176</v>
      </c>
      <c r="E34" s="0" t="s">
        <v>5177</v>
      </c>
      <c r="F34" s="0" t="s">
        <v>5110</v>
      </c>
      <c r="G34" s="0" t="s">
        <v>1589</v>
      </c>
    </row>
    <row customHeight="1" ht="11.25">
      <c r="A35" s="0" t="s">
        <v>16</v>
      </c>
      <c r="B35" s="0" t="s">
        <v>5178</v>
      </c>
      <c r="C35" s="0" t="s">
        <v>5179</v>
      </c>
      <c r="D35" s="0" t="s">
        <v>5178</v>
      </c>
      <c r="E35" s="0" t="s">
        <v>5179</v>
      </c>
      <c r="F35" s="0" t="s">
        <v>5110</v>
      </c>
      <c r="G35" s="0" t="s">
        <v>1594</v>
      </c>
    </row>
    <row customHeight="1" ht="11.25">
      <c r="A36" s="0" t="s">
        <v>16</v>
      </c>
      <c r="B36" s="0" t="s">
        <v>5180</v>
      </c>
      <c r="C36" s="0" t="s">
        <v>5181</v>
      </c>
      <c r="D36" s="0" t="s">
        <v>5180</v>
      </c>
      <c r="E36" s="0" t="s">
        <v>5181</v>
      </c>
      <c r="F36" s="0" t="s">
        <v>5110</v>
      </c>
      <c r="G36" s="0" t="s">
        <v>1599</v>
      </c>
    </row>
    <row customHeight="1" ht="11.25">
      <c r="A37" s="0" t="s">
        <v>16</v>
      </c>
      <c r="B37" s="0" t="s">
        <v>5182</v>
      </c>
      <c r="C37" s="0" t="s">
        <v>5183</v>
      </c>
      <c r="D37" s="0" t="s">
        <v>5182</v>
      </c>
      <c r="E37" s="0" t="s">
        <v>5183</v>
      </c>
      <c r="F37" s="0" t="s">
        <v>5113</v>
      </c>
      <c r="G37" s="0" t="s">
        <v>1603</v>
      </c>
    </row>
    <row customHeight="1" ht="11.25">
      <c r="A38" s="0" t="s">
        <v>16</v>
      </c>
      <c r="B38" s="0" t="s">
        <v>5184</v>
      </c>
      <c r="C38" s="0" t="s">
        <v>5185</v>
      </c>
      <c r="D38" s="0" t="s">
        <v>5184</v>
      </c>
      <c r="E38" s="0" t="s">
        <v>5185</v>
      </c>
      <c r="F38" s="0" t="s">
        <v>5110</v>
      </c>
      <c r="G38" s="0" t="s">
        <v>1611</v>
      </c>
    </row>
    <row customHeight="1" ht="11.25">
      <c r="A39" s="0" t="s">
        <v>16</v>
      </c>
      <c r="B39" s="0" t="s">
        <v>5186</v>
      </c>
      <c r="C39" s="0" t="s">
        <v>5187</v>
      </c>
      <c r="D39" s="0" t="s">
        <v>5186</v>
      </c>
      <c r="E39" s="0" t="s">
        <v>5187</v>
      </c>
      <c r="F39" s="0" t="s">
        <v>5113</v>
      </c>
      <c r="G39" s="0" t="s">
        <v>1617</v>
      </c>
    </row>
    <row customHeight="1" ht="11.25">
      <c r="A40" s="0" t="s">
        <v>16</v>
      </c>
      <c r="B40" s="0" t="s">
        <v>5188</v>
      </c>
      <c r="C40" s="0" t="s">
        <v>5189</v>
      </c>
      <c r="D40" s="0" t="s">
        <v>5188</v>
      </c>
      <c r="E40" s="0" t="s">
        <v>5189</v>
      </c>
      <c r="F40" s="0" t="s">
        <v>5110</v>
      </c>
      <c r="G40" s="0" t="s">
        <v>1622</v>
      </c>
    </row>
    <row customHeight="1" ht="11.25">
      <c r="A41" s="0" t="s">
        <v>16</v>
      </c>
      <c r="B41" s="0" t="s">
        <v>5190</v>
      </c>
      <c r="C41" s="0" t="s">
        <v>5191</v>
      </c>
      <c r="D41" s="0" t="s">
        <v>5190</v>
      </c>
      <c r="E41" s="0" t="s">
        <v>5191</v>
      </c>
      <c r="F41" s="0" t="s">
        <v>5113</v>
      </c>
      <c r="G41" s="0" t="s">
        <v>1626</v>
      </c>
    </row>
    <row customHeight="1" ht="11.25">
      <c r="A42" s="0" t="s">
        <v>16</v>
      </c>
      <c r="B42" s="0" t="s">
        <v>5192</v>
      </c>
      <c r="C42" s="0" t="s">
        <v>5193</v>
      </c>
      <c r="D42" s="0" t="s">
        <v>5192</v>
      </c>
      <c r="E42" s="0" t="s">
        <v>5193</v>
      </c>
      <c r="F42" s="0" t="s">
        <v>5113</v>
      </c>
      <c r="G42" s="0" t="s">
        <v>1629</v>
      </c>
    </row>
    <row customHeight="1" ht="11.25">
      <c r="A43" s="0" t="s">
        <v>16</v>
      </c>
      <c r="B43" s="0" t="s">
        <v>5194</v>
      </c>
      <c r="C43" s="0" t="s">
        <v>5195</v>
      </c>
      <c r="D43" s="0" t="s">
        <v>5194</v>
      </c>
      <c r="E43" s="0" t="s">
        <v>5195</v>
      </c>
      <c r="F43" s="0" t="s">
        <v>5110</v>
      </c>
      <c r="G43" s="0" t="s">
        <v>1636</v>
      </c>
    </row>
    <row customHeight="1" ht="11.25">
      <c r="A44" s="0" t="s">
        <v>16</v>
      </c>
      <c r="B44" s="0" t="s">
        <v>5196</v>
      </c>
      <c r="C44" s="0" t="s">
        <v>5197</v>
      </c>
      <c r="D44" s="0" t="s">
        <v>5196</v>
      </c>
      <c r="E44" s="0" t="s">
        <v>5197</v>
      </c>
      <c r="F44" s="0" t="s">
        <v>5110</v>
      </c>
      <c r="G44" s="0" t="s">
        <v>1645</v>
      </c>
    </row>
    <row customHeight="1" ht="11.25">
      <c r="A45" s="0" t="s">
        <v>16</v>
      </c>
      <c r="B45" s="0" t="s">
        <v>5198</v>
      </c>
      <c r="C45" s="0" t="s">
        <v>5199</v>
      </c>
      <c r="D45" s="0" t="s">
        <v>5198</v>
      </c>
      <c r="E45" s="0" t="s">
        <v>5199</v>
      </c>
      <c r="F45" s="0" t="s">
        <v>5113</v>
      </c>
      <c r="G45" s="0" t="s">
        <v>1650</v>
      </c>
    </row>
    <row customHeight="1" ht="11.25">
      <c r="A46" s="0" t="s">
        <v>16</v>
      </c>
      <c r="B46" s="0" t="s">
        <v>5200</v>
      </c>
      <c r="C46" s="0" t="s">
        <v>5201</v>
      </c>
      <c r="D46" s="0" t="s">
        <v>5200</v>
      </c>
      <c r="E46" s="0" t="s">
        <v>5201</v>
      </c>
      <c r="F46" s="0" t="s">
        <v>5110</v>
      </c>
      <c r="G46" s="0" t="s">
        <v>1654</v>
      </c>
    </row>
    <row customHeight="1" ht="11.25">
      <c r="A47" s="0" t="s">
        <v>16</v>
      </c>
      <c r="B47" s="0" t="s">
        <v>5202</v>
      </c>
      <c r="C47" s="0" t="s">
        <v>5203</v>
      </c>
      <c r="D47" s="0" t="s">
        <v>5202</v>
      </c>
      <c r="E47" s="0" t="s">
        <v>5203</v>
      </c>
      <c r="F47" s="0" t="s">
        <v>5113</v>
      </c>
      <c r="G47" s="0" t="s">
        <v>1660</v>
      </c>
    </row>
    <row customHeight="1" ht="11.25">
      <c r="A48" s="0" t="s">
        <v>16</v>
      </c>
      <c r="B48" s="0" t="s">
        <v>5204</v>
      </c>
      <c r="C48" s="0" t="s">
        <v>5205</v>
      </c>
      <c r="D48" s="0" t="s">
        <v>5204</v>
      </c>
      <c r="E48" s="0" t="s">
        <v>5205</v>
      </c>
      <c r="F48" s="0" t="s">
        <v>5110</v>
      </c>
      <c r="G48" s="0" t="s">
        <v>1665</v>
      </c>
    </row>
    <row customHeight="1" ht="11.25">
      <c r="A49" s="0" t="s">
        <v>16</v>
      </c>
      <c r="B49" s="0" t="s">
        <v>5206</v>
      </c>
      <c r="C49" s="0" t="s">
        <v>5207</v>
      </c>
      <c r="D49" s="0" t="s">
        <v>5206</v>
      </c>
      <c r="E49" s="0" t="s">
        <v>5207</v>
      </c>
      <c r="F49" s="0" t="s">
        <v>5110</v>
      </c>
      <c r="G49" s="0" t="s">
        <v>1668</v>
      </c>
    </row>
    <row customHeight="1" ht="11.25">
      <c r="A50" s="0" t="s">
        <v>16</v>
      </c>
      <c r="B50" s="0" t="s">
        <v>5208</v>
      </c>
      <c r="C50" s="0" t="s">
        <v>5209</v>
      </c>
      <c r="D50" s="0" t="s">
        <v>5208</v>
      </c>
      <c r="E50" s="0" t="s">
        <v>5209</v>
      </c>
      <c r="F50" s="0" t="s">
        <v>5110</v>
      </c>
      <c r="G50" s="0" t="s">
        <v>1672</v>
      </c>
    </row>
    <row customHeight="1" ht="11.25">
      <c r="A51" s="0" t="s">
        <v>16</v>
      </c>
      <c r="B51" s="0" t="s">
        <v>5210</v>
      </c>
      <c r="C51" s="0" t="s">
        <v>5211</v>
      </c>
      <c r="D51" s="0" t="s">
        <v>5210</v>
      </c>
      <c r="E51" s="0" t="s">
        <v>5211</v>
      </c>
      <c r="F51" s="0" t="s">
        <v>5110</v>
      </c>
      <c r="G51" s="0" t="s">
        <v>1676</v>
      </c>
    </row>
    <row customHeight="1" ht="11.25">
      <c r="A52" s="0" t="s">
        <v>16</v>
      </c>
      <c r="B52" s="0" t="s">
        <v>5212</v>
      </c>
      <c r="C52" s="0" t="s">
        <v>5213</v>
      </c>
      <c r="D52" s="0" t="s">
        <v>5212</v>
      </c>
      <c r="E52" s="0" t="s">
        <v>5213</v>
      </c>
      <c r="F52" s="0" t="s">
        <v>5113</v>
      </c>
      <c r="G52" s="0" t="s">
        <v>1680</v>
      </c>
    </row>
    <row customHeight="1" ht="11.25">
      <c r="A53" s="0" t="s">
        <v>16</v>
      </c>
      <c r="B53" s="0" t="s">
        <v>5214</v>
      </c>
      <c r="C53" s="0" t="s">
        <v>5215</v>
      </c>
      <c r="D53" s="0" t="s">
        <v>5214</v>
      </c>
      <c r="E53" s="0" t="s">
        <v>5215</v>
      </c>
      <c r="F53" s="0" t="s">
        <v>5110</v>
      </c>
      <c r="G53" s="0" t="s">
        <v>1682</v>
      </c>
    </row>
    <row customHeight="1" ht="11.25">
      <c r="A54" s="0" t="s">
        <v>16</v>
      </c>
      <c r="B54" s="0" t="s">
        <v>5216</v>
      </c>
      <c r="C54" s="0" t="s">
        <v>5217</v>
      </c>
      <c r="D54" s="0" t="s">
        <v>5216</v>
      </c>
      <c r="E54" s="0" t="s">
        <v>5217</v>
      </c>
      <c r="F54" s="0" t="s">
        <v>5113</v>
      </c>
      <c r="G54" s="0" t="s">
        <v>1685</v>
      </c>
    </row>
    <row customHeight="1" ht="11.25">
      <c r="A55" s="0" t="s">
        <v>16</v>
      </c>
      <c r="B55" s="0" t="s">
        <v>5218</v>
      </c>
      <c r="C55" s="0" t="s">
        <v>5219</v>
      </c>
      <c r="D55" s="0" t="s">
        <v>5218</v>
      </c>
      <c r="E55" s="0" t="s">
        <v>5219</v>
      </c>
      <c r="F55" s="0" t="s">
        <v>5110</v>
      </c>
      <c r="G55" s="0" t="s">
        <v>1689</v>
      </c>
    </row>
    <row customHeight="1" ht="11.25">
      <c r="A56" s="0" t="s">
        <v>16</v>
      </c>
      <c r="B56" s="0" t="s">
        <v>5220</v>
      </c>
      <c r="C56" s="0" t="s">
        <v>5221</v>
      </c>
      <c r="D56" s="0" t="s">
        <v>5220</v>
      </c>
      <c r="E56" s="0" t="s">
        <v>5221</v>
      </c>
      <c r="F56" s="0" t="s">
        <v>5113</v>
      </c>
      <c r="G56" s="0" t="s">
        <v>1692</v>
      </c>
    </row>
    <row customHeight="1" ht="11.25">
      <c r="A57" s="0" t="s">
        <v>16</v>
      </c>
      <c r="B57" s="0" t="s">
        <v>5222</v>
      </c>
      <c r="C57" s="0" t="s">
        <v>5223</v>
      </c>
      <c r="D57" s="0" t="s">
        <v>5222</v>
      </c>
      <c r="E57" s="0" t="s">
        <v>5223</v>
      </c>
      <c r="F57" s="0" t="s">
        <v>5110</v>
      </c>
      <c r="G57" s="0" t="s">
        <v>1695</v>
      </c>
    </row>
    <row customHeight="1" ht="11.25">
      <c r="A58" s="0" t="s">
        <v>16</v>
      </c>
      <c r="B58" s="0" t="s">
        <v>5224</v>
      </c>
      <c r="C58" s="0" t="s">
        <v>5225</v>
      </c>
      <c r="D58" s="0" t="s">
        <v>5224</v>
      </c>
      <c r="E58" s="0" t="s">
        <v>5225</v>
      </c>
      <c r="F58" s="0" t="s">
        <v>5113</v>
      </c>
      <c r="G58" s="0" t="s">
        <v>1698</v>
      </c>
    </row>
    <row customHeight="1" ht="11.25">
      <c r="A59" s="0" t="s">
        <v>16</v>
      </c>
      <c r="B59" s="0" t="s">
        <v>5226</v>
      </c>
      <c r="C59" s="0" t="s">
        <v>5227</v>
      </c>
      <c r="D59" s="0" t="s">
        <v>5228</v>
      </c>
      <c r="E59" s="0" t="s">
        <v>5229</v>
      </c>
      <c r="F59" s="0" t="s">
        <v>5230</v>
      </c>
      <c r="G59" s="0" t="s">
        <v>1702</v>
      </c>
    </row>
    <row customHeight="1" ht="11.25">
      <c r="A60" s="0" t="s">
        <v>16</v>
      </c>
      <c r="B60" s="0" t="s">
        <v>5226</v>
      </c>
      <c r="C60" s="0" t="s">
        <v>5227</v>
      </c>
      <c r="D60" s="0" t="s">
        <v>5231</v>
      </c>
      <c r="E60" s="0" t="s">
        <v>5232</v>
      </c>
      <c r="F60" s="0" t="s">
        <v>5134</v>
      </c>
      <c r="G60" s="0" t="s">
        <v>1705</v>
      </c>
    </row>
    <row customHeight="1" ht="11.25">
      <c r="A61" s="0" t="s">
        <v>16</v>
      </c>
      <c r="B61" s="0" t="s">
        <v>5226</v>
      </c>
      <c r="C61" s="0" t="s">
        <v>5227</v>
      </c>
      <c r="D61" s="0" t="s">
        <v>5233</v>
      </c>
      <c r="E61" s="0" t="s">
        <v>5234</v>
      </c>
      <c r="F61" s="0" t="s">
        <v>5235</v>
      </c>
      <c r="G61" s="0" t="s">
        <v>5236</v>
      </c>
    </row>
    <row customHeight="1" ht="11.25">
      <c r="A62" s="0" t="s">
        <v>16</v>
      </c>
      <c r="B62" s="0" t="s">
        <v>5226</v>
      </c>
      <c r="C62" s="0" t="s">
        <v>5227</v>
      </c>
      <c r="D62" s="0" t="s">
        <v>5226</v>
      </c>
      <c r="E62" s="0" t="s">
        <v>5227</v>
      </c>
      <c r="F62" s="0" t="s">
        <v>5135</v>
      </c>
      <c r="G62" s="0" t="s">
        <v>5237</v>
      </c>
    </row>
    <row customHeight="1" ht="11.25">
      <c r="A63" s="0" t="s">
        <v>16</v>
      </c>
      <c r="B63" s="0" t="s">
        <v>5226</v>
      </c>
      <c r="C63" s="0" t="s">
        <v>5227</v>
      </c>
      <c r="D63" s="0" t="s">
        <v>5238</v>
      </c>
      <c r="E63" s="0" t="s">
        <v>5239</v>
      </c>
      <c r="F63" s="0" t="s">
        <v>5235</v>
      </c>
      <c r="G63" s="0" t="s">
        <v>5240</v>
      </c>
    </row>
    <row customHeight="1" ht="11.25">
      <c r="A64" s="0" t="s">
        <v>16</v>
      </c>
      <c r="B64" s="0" t="s">
        <v>5226</v>
      </c>
      <c r="C64" s="0" t="s">
        <v>5227</v>
      </c>
      <c r="D64" s="0" t="s">
        <v>5241</v>
      </c>
      <c r="E64" s="0" t="s">
        <v>5242</v>
      </c>
      <c r="F64" s="0" t="s">
        <v>5230</v>
      </c>
      <c r="G64" s="0" t="s">
        <v>5243</v>
      </c>
    </row>
    <row customHeight="1" ht="11.25">
      <c r="A65" s="0" t="s">
        <v>16</v>
      </c>
      <c r="B65" s="0" t="s">
        <v>5226</v>
      </c>
      <c r="C65" s="0" t="s">
        <v>5227</v>
      </c>
      <c r="D65" s="0" t="s">
        <v>5244</v>
      </c>
      <c r="E65" s="0" t="s">
        <v>5245</v>
      </c>
      <c r="F65" s="0" t="s">
        <v>5230</v>
      </c>
      <c r="G65" s="0" t="s">
        <v>5246</v>
      </c>
    </row>
    <row customHeight="1" ht="11.25">
      <c r="A66" s="0" t="s">
        <v>16</v>
      </c>
      <c r="B66" s="0" t="s">
        <v>5247</v>
      </c>
      <c r="C66" s="0" t="s">
        <v>5248</v>
      </c>
      <c r="D66" s="0" t="s">
        <v>5247</v>
      </c>
      <c r="E66" s="0" t="s">
        <v>5248</v>
      </c>
      <c r="F66" s="0" t="s">
        <v>5110</v>
      </c>
      <c r="G66" s="0" t="s">
        <v>5249</v>
      </c>
    </row>
    <row customHeight="1" ht="11.25">
      <c r="A67" s="0" t="s">
        <v>16</v>
      </c>
      <c r="B67" s="0" t="s">
        <v>5250</v>
      </c>
      <c r="C67" s="0" t="s">
        <v>5251</v>
      </c>
      <c r="D67" s="0" t="s">
        <v>5250</v>
      </c>
      <c r="E67" s="0" t="s">
        <v>5251</v>
      </c>
      <c r="F67" s="0" t="s">
        <v>5113</v>
      </c>
      <c r="G67" s="0" t="s">
        <v>2024</v>
      </c>
    </row>
    <row customHeight="1" ht="11.25">
      <c r="A68" s="0" t="s">
        <v>16</v>
      </c>
      <c r="B68" s="0" t="s">
        <v>5252</v>
      </c>
      <c r="C68" s="0" t="s">
        <v>5253</v>
      </c>
      <c r="D68" s="0" t="s">
        <v>5252</v>
      </c>
      <c r="E68" s="0" t="s">
        <v>5253</v>
      </c>
      <c r="F68" s="0" t="s">
        <v>5110</v>
      </c>
      <c r="G68" s="0" t="s">
        <v>5254</v>
      </c>
    </row>
    <row customHeight="1" ht="11.25">
      <c r="A69" s="0" t="s">
        <v>16</v>
      </c>
      <c r="B69" s="0" t="s">
        <v>5255</v>
      </c>
      <c r="C69" s="0" t="s">
        <v>5256</v>
      </c>
      <c r="D69" s="0" t="s">
        <v>5255</v>
      </c>
      <c r="E69" s="0" t="s">
        <v>5256</v>
      </c>
      <c r="F69" s="0" t="s">
        <v>5110</v>
      </c>
      <c r="G69" s="0" t="s">
        <v>2227</v>
      </c>
    </row>
    <row customHeight="1" ht="11.25">
      <c r="A70" s="0" t="s">
        <v>16</v>
      </c>
      <c r="B70" s="0" t="s">
        <v>5257</v>
      </c>
      <c r="C70" s="0" t="s">
        <v>5258</v>
      </c>
      <c r="D70" s="0" t="s">
        <v>5257</v>
      </c>
      <c r="E70" s="0" t="s">
        <v>5258</v>
      </c>
      <c r="F70" s="0" t="s">
        <v>5113</v>
      </c>
      <c r="G70" s="0" t="s">
        <v>5259</v>
      </c>
    </row>
    <row customHeight="1" ht="11.25">
      <c r="A71" s="0" t="s">
        <v>16</v>
      </c>
      <c r="B71" s="0" t="s">
        <v>5260</v>
      </c>
      <c r="C71" s="0" t="s">
        <v>5261</v>
      </c>
      <c r="D71" s="0" t="s">
        <v>5260</v>
      </c>
      <c r="E71" s="0" t="s">
        <v>5261</v>
      </c>
      <c r="F71" s="0" t="s">
        <v>5113</v>
      </c>
      <c r="G71" s="0" t="s">
        <v>5262</v>
      </c>
    </row>
    <row customHeight="1" ht="11.25">
      <c r="A72" s="0" t="s">
        <v>16</v>
      </c>
      <c r="B72" s="0" t="s">
        <v>5263</v>
      </c>
      <c r="C72" s="0" t="s">
        <v>5264</v>
      </c>
      <c r="D72" s="0" t="s">
        <v>5263</v>
      </c>
      <c r="E72" s="0" t="s">
        <v>5264</v>
      </c>
      <c r="F72" s="0" t="s">
        <v>5110</v>
      </c>
      <c r="G72" s="0" t="s">
        <v>5265</v>
      </c>
    </row>
    <row customHeight="1" ht="11.25">
      <c r="A73" s="0" t="s">
        <v>16</v>
      </c>
      <c r="B73" s="0" t="s">
        <v>5266</v>
      </c>
      <c r="C73" s="0" t="s">
        <v>5267</v>
      </c>
      <c r="D73" s="0" t="s">
        <v>5266</v>
      </c>
      <c r="E73" s="0" t="s">
        <v>5267</v>
      </c>
      <c r="F73" s="0" t="s">
        <v>5110</v>
      </c>
      <c r="G73" s="0" t="s">
        <v>5268</v>
      </c>
    </row>
    <row customHeight="1" ht="11.25">
      <c r="A74" s="0" t="s">
        <v>16</v>
      </c>
      <c r="B74" s="0" t="s">
        <v>5269</v>
      </c>
      <c r="C74" s="0" t="s">
        <v>5270</v>
      </c>
      <c r="D74" s="0" t="s">
        <v>5269</v>
      </c>
      <c r="E74" s="0" t="s">
        <v>5270</v>
      </c>
      <c r="F74" s="0" t="s">
        <v>5110</v>
      </c>
      <c r="G74" s="0" t="s">
        <v>5271</v>
      </c>
    </row>
    <row customHeight="1" ht="11.25">
      <c r="A75" s="0" t="s">
        <v>16</v>
      </c>
      <c r="B75" s="0" t="s">
        <v>5272</v>
      </c>
      <c r="C75" s="0" t="s">
        <v>5273</v>
      </c>
      <c r="D75" s="0" t="s">
        <v>5272</v>
      </c>
      <c r="E75" s="0" t="s">
        <v>5273</v>
      </c>
      <c r="F75" s="0" t="s">
        <v>5113</v>
      </c>
      <c r="G75" s="0" t="s">
        <v>5274</v>
      </c>
    </row>
    <row customHeight="1" ht="11.25">
      <c r="A76" s="0" t="s">
        <v>16</v>
      </c>
      <c r="B76" s="0" t="s">
        <v>5275</v>
      </c>
      <c r="C76" s="0" t="s">
        <v>5276</v>
      </c>
      <c r="D76" s="0" t="s">
        <v>5275</v>
      </c>
      <c r="E76" s="0" t="s">
        <v>5276</v>
      </c>
      <c r="F76" s="0" t="s">
        <v>5110</v>
      </c>
      <c r="G76" s="0" t="s">
        <v>5277</v>
      </c>
    </row>
    <row customHeight="1" ht="11.25">
      <c r="A77" s="0" t="s">
        <v>16</v>
      </c>
      <c r="B77" s="0" t="s">
        <v>5278</v>
      </c>
      <c r="C77" s="0" t="s">
        <v>5279</v>
      </c>
      <c r="D77" s="0" t="s">
        <v>5278</v>
      </c>
      <c r="E77" s="0" t="s">
        <v>5279</v>
      </c>
      <c r="F77" s="0" t="s">
        <v>5113</v>
      </c>
      <c r="G77" s="0" t="s">
        <v>5280</v>
      </c>
    </row>
    <row customHeight="1" ht="11.25">
      <c r="A78" s="0" t="s">
        <v>16</v>
      </c>
      <c r="B78" s="0" t="s">
        <v>5281</v>
      </c>
      <c r="C78" s="0" t="s">
        <v>5282</v>
      </c>
      <c r="D78" s="0" t="s">
        <v>5281</v>
      </c>
      <c r="E78" s="0" t="s">
        <v>5282</v>
      </c>
      <c r="F78" s="0" t="s">
        <v>5110</v>
      </c>
      <c r="G78" s="0" t="s">
        <v>5283</v>
      </c>
    </row>
    <row customHeight="1" ht="11.25">
      <c r="A79" s="0" t="s">
        <v>16</v>
      </c>
      <c r="B79" s="0" t="s">
        <v>5284</v>
      </c>
      <c r="C79" s="0" t="s">
        <v>5285</v>
      </c>
      <c r="D79" s="0" t="s">
        <v>5284</v>
      </c>
      <c r="E79" s="0" t="s">
        <v>5285</v>
      </c>
      <c r="F79" s="0" t="s">
        <v>5110</v>
      </c>
      <c r="G79" s="0" t="s">
        <v>5286</v>
      </c>
    </row>
    <row customHeight="1" ht="11.25">
      <c r="A80" s="0" t="s">
        <v>16</v>
      </c>
      <c r="B80" s="0" t="s">
        <v>5287</v>
      </c>
      <c r="C80" s="0" t="s">
        <v>5288</v>
      </c>
      <c r="D80" s="0" t="s">
        <v>5287</v>
      </c>
      <c r="E80" s="0" t="s">
        <v>5288</v>
      </c>
      <c r="F80" s="0" t="s">
        <v>5113</v>
      </c>
      <c r="G80" s="0" t="s">
        <v>5289</v>
      </c>
    </row>
    <row customHeight="1" ht="11.25">
      <c r="A81" s="0" t="s">
        <v>16</v>
      </c>
      <c r="B81" s="0" t="s">
        <v>5290</v>
      </c>
      <c r="C81" s="0" t="s">
        <v>5291</v>
      </c>
      <c r="D81" s="0" t="s">
        <v>5290</v>
      </c>
      <c r="E81" s="0" t="s">
        <v>5291</v>
      </c>
      <c r="F81" s="0" t="s">
        <v>5110</v>
      </c>
      <c r="G81" s="0" t="s">
        <v>5292</v>
      </c>
    </row>
    <row customHeight="1" ht="11.25">
      <c r="A82" s="0" t="s">
        <v>16</v>
      </c>
      <c r="B82" s="0" t="s">
        <v>5293</v>
      </c>
      <c r="C82" s="0" t="s">
        <v>5294</v>
      </c>
      <c r="D82" s="0" t="s">
        <v>5293</v>
      </c>
      <c r="E82" s="0" t="s">
        <v>5294</v>
      </c>
      <c r="F82" s="0" t="s">
        <v>5113</v>
      </c>
      <c r="G82" s="0" t="s">
        <v>5295</v>
      </c>
    </row>
    <row customHeight="1" ht="11.25">
      <c r="A83" s="0" t="s">
        <v>16</v>
      </c>
      <c r="B83" s="0" t="s">
        <v>101</v>
      </c>
      <c r="C83" s="0" t="s">
        <v>102</v>
      </c>
      <c r="D83" s="0" t="s">
        <v>101</v>
      </c>
      <c r="E83" s="0" t="s">
        <v>102</v>
      </c>
      <c r="F83" s="0" t="s">
        <v>5110</v>
      </c>
      <c r="G83" s="0" t="s">
        <v>100</v>
      </c>
    </row>
    <row customHeight="1" ht="11.25">
      <c r="A84" s="0" t="s">
        <v>16</v>
      </c>
      <c r="B84" s="0" t="s">
        <v>5296</v>
      </c>
      <c r="C84" s="0" t="s">
        <v>5297</v>
      </c>
      <c r="D84" s="0" t="s">
        <v>5296</v>
      </c>
      <c r="E84" s="0" t="s">
        <v>5297</v>
      </c>
      <c r="F84" s="0" t="s">
        <v>5113</v>
      </c>
      <c r="G84" s="0" t="s">
        <v>5298</v>
      </c>
    </row>
    <row customHeight="1" ht="11.25">
      <c r="A85" s="0" t="s">
        <v>16</v>
      </c>
      <c r="B85" s="0" t="s">
        <v>5299</v>
      </c>
      <c r="C85" s="0" t="s">
        <v>5300</v>
      </c>
      <c r="D85" s="0" t="s">
        <v>5301</v>
      </c>
      <c r="E85" s="0" t="s">
        <v>5302</v>
      </c>
      <c r="F85" s="0" t="s">
        <v>5134</v>
      </c>
      <c r="G85" s="0" t="s">
        <v>5303</v>
      </c>
    </row>
    <row customHeight="1" ht="11.25">
      <c r="A86" s="0" t="s">
        <v>16</v>
      </c>
      <c r="B86" s="0" t="s">
        <v>5299</v>
      </c>
      <c r="C86" s="0" t="s">
        <v>5300</v>
      </c>
      <c r="D86" s="0" t="s">
        <v>5304</v>
      </c>
      <c r="E86" s="0" t="s">
        <v>5305</v>
      </c>
      <c r="F86" s="0" t="s">
        <v>5134</v>
      </c>
      <c r="G86" s="0" t="s">
        <v>5306</v>
      </c>
    </row>
    <row customHeight="1" ht="11.25">
      <c r="A87" s="0" t="s">
        <v>16</v>
      </c>
      <c r="B87" s="0" t="s">
        <v>5299</v>
      </c>
      <c r="C87" s="0" t="s">
        <v>5300</v>
      </c>
      <c r="D87" s="0" t="s">
        <v>5299</v>
      </c>
      <c r="E87" s="0" t="s">
        <v>5300</v>
      </c>
      <c r="F87" s="0" t="s">
        <v>5135</v>
      </c>
      <c r="G87" s="0" t="s">
        <v>5307</v>
      </c>
    </row>
    <row customHeight="1" ht="11.25">
      <c r="A88" s="0" t="s">
        <v>16</v>
      </c>
      <c r="B88" s="0" t="s">
        <v>5299</v>
      </c>
      <c r="C88" s="0" t="s">
        <v>5300</v>
      </c>
      <c r="D88" s="0" t="s">
        <v>5308</v>
      </c>
      <c r="E88" s="0" t="s">
        <v>5309</v>
      </c>
      <c r="F88" s="0" t="s">
        <v>5134</v>
      </c>
      <c r="G88" s="0" t="s">
        <v>5310</v>
      </c>
    </row>
    <row customHeight="1" ht="11.25">
      <c r="A89" s="0" t="s">
        <v>16</v>
      </c>
      <c r="B89" s="0" t="s">
        <v>5299</v>
      </c>
      <c r="C89" s="0" t="s">
        <v>5300</v>
      </c>
      <c r="D89" s="0" t="s">
        <v>5311</v>
      </c>
      <c r="E89" s="0" t="s">
        <v>5312</v>
      </c>
      <c r="F89" s="0" t="s">
        <v>5134</v>
      </c>
      <c r="G89" s="0" t="s">
        <v>5313</v>
      </c>
    </row>
    <row customHeight="1" ht="11.25">
      <c r="A90" s="0" t="s">
        <v>16</v>
      </c>
      <c r="B90" s="0" t="s">
        <v>5314</v>
      </c>
      <c r="C90" s="0" t="s">
        <v>5315</v>
      </c>
      <c r="D90" s="0" t="s">
        <v>5314</v>
      </c>
      <c r="E90" s="0" t="s">
        <v>5315</v>
      </c>
      <c r="F90" s="0" t="s">
        <v>5110</v>
      </c>
      <c r="G90" s="0" t="s">
        <v>5316</v>
      </c>
    </row>
    <row customHeight="1" ht="11.25">
      <c r="A91" s="0" t="s">
        <v>16</v>
      </c>
      <c r="B91" s="0" t="s">
        <v>5317</v>
      </c>
      <c r="C91" s="0" t="s">
        <v>5318</v>
      </c>
      <c r="D91" s="0" t="s">
        <v>5317</v>
      </c>
      <c r="E91" s="0" t="s">
        <v>5318</v>
      </c>
      <c r="F91" s="0" t="s">
        <v>5113</v>
      </c>
      <c r="G91" s="0" t="s">
        <v>5319</v>
      </c>
    </row>
    <row customHeight="1" ht="11.25">
      <c r="A92" s="0" t="s">
        <v>16</v>
      </c>
      <c r="B92" s="0" t="s">
        <v>5320</v>
      </c>
      <c r="C92" s="0" t="s">
        <v>5321</v>
      </c>
      <c r="D92" s="0" t="s">
        <v>5320</v>
      </c>
      <c r="E92" s="0" t="s">
        <v>5321</v>
      </c>
      <c r="F92" s="0" t="s">
        <v>5110</v>
      </c>
      <c r="G92" s="0" t="s">
        <v>5322</v>
      </c>
    </row>
    <row customHeight="1" ht="11.25">
      <c r="A93" s="0" t="s">
        <v>16</v>
      </c>
      <c r="B93" s="0" t="s">
        <v>5323</v>
      </c>
      <c r="C93" s="0" t="s">
        <v>5324</v>
      </c>
      <c r="D93" s="0" t="s">
        <v>5323</v>
      </c>
      <c r="E93" s="0" t="s">
        <v>5324</v>
      </c>
      <c r="F93" s="0" t="s">
        <v>5110</v>
      </c>
      <c r="G93" s="0" t="s">
        <v>5325</v>
      </c>
    </row>
    <row customHeight="1" ht="11.25">
      <c r="A94" s="0" t="s">
        <v>16</v>
      </c>
      <c r="B94" s="0" t="s">
        <v>5326</v>
      </c>
      <c r="C94" s="0" t="s">
        <v>5327</v>
      </c>
      <c r="D94" s="0" t="s">
        <v>5326</v>
      </c>
      <c r="E94" s="0" t="s">
        <v>5327</v>
      </c>
      <c r="F94" s="0" t="s">
        <v>5110</v>
      </c>
      <c r="G94" s="0" t="s">
        <v>5328</v>
      </c>
    </row>
    <row customHeight="1" ht="11.25">
      <c r="A95" s="0" t="s">
        <v>16</v>
      </c>
      <c r="B95" s="0" t="s">
        <v>5329</v>
      </c>
      <c r="C95" s="0" t="s">
        <v>5330</v>
      </c>
      <c r="D95" s="0" t="s">
        <v>5329</v>
      </c>
      <c r="E95" s="0" t="s">
        <v>5330</v>
      </c>
      <c r="F95" s="0" t="s">
        <v>5110</v>
      </c>
      <c r="G95" s="0" t="s">
        <v>5331</v>
      </c>
    </row>
    <row customHeight="1" ht="11.25">
      <c r="A96" s="0" t="s">
        <v>16</v>
      </c>
      <c r="B96" s="0" t="s">
        <v>5332</v>
      </c>
      <c r="C96" s="0" t="s">
        <v>5333</v>
      </c>
      <c r="D96" s="0" t="s">
        <v>5332</v>
      </c>
      <c r="E96" s="0" t="s">
        <v>5333</v>
      </c>
      <c r="F96" s="0" t="s">
        <v>5113</v>
      </c>
      <c r="G96" s="0" t="s">
        <v>5334</v>
      </c>
    </row>
    <row customHeight="1" ht="11.25">
      <c r="A97" s="0" t="s">
        <v>16</v>
      </c>
      <c r="B97" s="0" t="s">
        <v>5335</v>
      </c>
      <c r="C97" s="0" t="s">
        <v>5336</v>
      </c>
      <c r="D97" s="0" t="s">
        <v>5337</v>
      </c>
      <c r="E97" s="0" t="s">
        <v>5338</v>
      </c>
      <c r="F97" s="0" t="s">
        <v>5134</v>
      </c>
      <c r="G97" s="0" t="s">
        <v>5339</v>
      </c>
    </row>
    <row customHeight="1" ht="11.25">
      <c r="A98" s="0" t="s">
        <v>16</v>
      </c>
      <c r="B98" s="0" t="s">
        <v>5335</v>
      </c>
      <c r="C98" s="0" t="s">
        <v>5336</v>
      </c>
      <c r="D98" s="0" t="s">
        <v>5340</v>
      </c>
      <c r="E98" s="0" t="s">
        <v>5341</v>
      </c>
      <c r="F98" s="0" t="s">
        <v>5342</v>
      </c>
      <c r="G98" s="0" t="s">
        <v>5343</v>
      </c>
    </row>
    <row customHeight="1" ht="11.25">
      <c r="A99" s="0" t="s">
        <v>16</v>
      </c>
      <c r="B99" s="0" t="s">
        <v>5335</v>
      </c>
      <c r="C99" s="0" t="s">
        <v>5336</v>
      </c>
      <c r="D99" s="0" t="s">
        <v>5335</v>
      </c>
      <c r="E99" s="0" t="s">
        <v>5336</v>
      </c>
      <c r="F99" s="0" t="s">
        <v>5135</v>
      </c>
      <c r="G99" s="0" t="s">
        <v>5344</v>
      </c>
    </row>
    <row customHeight="1" ht="11.25">
      <c r="A100" s="0" t="s">
        <v>16</v>
      </c>
      <c r="B100" s="0" t="s">
        <v>5335</v>
      </c>
      <c r="C100" s="0" t="s">
        <v>5336</v>
      </c>
      <c r="D100" s="0" t="s">
        <v>5345</v>
      </c>
      <c r="E100" s="0" t="s">
        <v>5346</v>
      </c>
      <c r="F100" s="0" t="s">
        <v>5134</v>
      </c>
      <c r="G100" s="0" t="s">
        <v>5347</v>
      </c>
    </row>
    <row customHeight="1" ht="11.25">
      <c r="A101" s="0" t="s">
        <v>16</v>
      </c>
      <c r="B101" s="0" t="s">
        <v>5335</v>
      </c>
      <c r="C101" s="0" t="s">
        <v>5336</v>
      </c>
      <c r="D101" s="0" t="s">
        <v>5348</v>
      </c>
      <c r="E101" s="0" t="s">
        <v>5349</v>
      </c>
      <c r="F101" s="0" t="s">
        <v>5134</v>
      </c>
      <c r="G101" s="0" t="s">
        <v>5350</v>
      </c>
    </row>
    <row customHeight="1" ht="11.25">
      <c r="A102" s="0" t="s">
        <v>16</v>
      </c>
      <c r="B102" s="0" t="s">
        <v>5351</v>
      </c>
      <c r="C102" s="0" t="s">
        <v>5352</v>
      </c>
      <c r="D102" s="0" t="s">
        <v>5351</v>
      </c>
      <c r="E102" s="0" t="s">
        <v>5352</v>
      </c>
      <c r="F102" s="0" t="s">
        <v>5110</v>
      </c>
      <c r="G102" s="0" t="s">
        <v>5353</v>
      </c>
    </row>
    <row customHeight="1" ht="11.25">
      <c r="A103" s="0" t="s">
        <v>16</v>
      </c>
      <c r="B103" s="0" t="s">
        <v>5354</v>
      </c>
      <c r="C103" s="0" t="s">
        <v>5355</v>
      </c>
      <c r="D103" s="0" t="s">
        <v>5354</v>
      </c>
      <c r="E103" s="0" t="s">
        <v>5355</v>
      </c>
      <c r="F103" s="0" t="s">
        <v>5113</v>
      </c>
      <c r="G103" s="0" t="s">
        <v>5356</v>
      </c>
    </row>
    <row customHeight="1" ht="11.25">
      <c r="A104" s="0" t="s">
        <v>16</v>
      </c>
      <c r="B104" s="0" t="s">
        <v>5357</v>
      </c>
      <c r="C104" s="0" t="s">
        <v>5358</v>
      </c>
      <c r="D104" s="0" t="s">
        <v>5357</v>
      </c>
      <c r="E104" s="0" t="s">
        <v>5358</v>
      </c>
      <c r="F104" s="0" t="s">
        <v>5110</v>
      </c>
      <c r="G104" s="0" t="s">
        <v>5359</v>
      </c>
    </row>
    <row customHeight="1" ht="11.25">
      <c r="A105" s="0" t="s">
        <v>16</v>
      </c>
      <c r="B105" s="0" t="s">
        <v>5360</v>
      </c>
      <c r="C105" s="0" t="s">
        <v>5361</v>
      </c>
      <c r="D105" s="0" t="s">
        <v>5360</v>
      </c>
      <c r="E105" s="0" t="s">
        <v>5361</v>
      </c>
      <c r="F105" s="0" t="s">
        <v>5113</v>
      </c>
      <c r="G105" s="0" t="s">
        <v>5362</v>
      </c>
    </row>
    <row customHeight="1" ht="11.25">
      <c r="A106" s="0" t="s">
        <v>16</v>
      </c>
      <c r="B106" s="0" t="s">
        <v>5363</v>
      </c>
      <c r="C106" s="0" t="s">
        <v>5364</v>
      </c>
      <c r="D106" s="0" t="s">
        <v>5363</v>
      </c>
      <c r="E106" s="0" t="s">
        <v>5364</v>
      </c>
      <c r="F106" s="0" t="s">
        <v>5110</v>
      </c>
      <c r="G106" s="0" t="s">
        <v>5365</v>
      </c>
    </row>
    <row customHeight="1" ht="11.25">
      <c r="A107" s="0" t="s">
        <v>16</v>
      </c>
      <c r="B107" s="0" t="s">
        <v>5366</v>
      </c>
      <c r="C107" s="0" t="s">
        <v>5367</v>
      </c>
      <c r="D107" s="0" t="s">
        <v>5366</v>
      </c>
      <c r="E107" s="0" t="s">
        <v>5367</v>
      </c>
      <c r="F107" s="0" t="s">
        <v>5113</v>
      </c>
      <c r="G107" s="0" t="s">
        <v>5368</v>
      </c>
    </row>
    <row customHeight="1" ht="11.25">
      <c r="A108" s="0" t="s">
        <v>16</v>
      </c>
      <c r="B108" s="0" t="s">
        <v>5369</v>
      </c>
      <c r="C108" s="0" t="s">
        <v>5370</v>
      </c>
      <c r="D108" s="0" t="s">
        <v>5369</v>
      </c>
      <c r="E108" s="0" t="s">
        <v>5370</v>
      </c>
      <c r="F108" s="0" t="s">
        <v>5110</v>
      </c>
      <c r="G108" s="0" t="s">
        <v>5371</v>
      </c>
    </row>
    <row customHeight="1" ht="11.25">
      <c r="A109" s="0" t="s">
        <v>16</v>
      </c>
      <c r="B109" s="0" t="s">
        <v>5372</v>
      </c>
      <c r="C109" s="0" t="s">
        <v>5373</v>
      </c>
      <c r="D109" s="0" t="s">
        <v>5372</v>
      </c>
      <c r="E109" s="0" t="s">
        <v>5373</v>
      </c>
      <c r="F109" s="0" t="s">
        <v>5113</v>
      </c>
      <c r="G109" s="0" t="s">
        <v>5374</v>
      </c>
    </row>
    <row customHeight="1" ht="11.25">
      <c r="A110" s="0" t="s">
        <v>16</v>
      </c>
      <c r="B110" s="0" t="s">
        <v>5375</v>
      </c>
      <c r="C110" s="0" t="s">
        <v>5376</v>
      </c>
      <c r="D110" s="0" t="s">
        <v>5375</v>
      </c>
      <c r="E110" s="0" t="s">
        <v>5376</v>
      </c>
      <c r="F110" s="0" t="s">
        <v>5110</v>
      </c>
      <c r="G110" s="0" t="s">
        <v>5377</v>
      </c>
    </row>
    <row customHeight="1" ht="11.25">
      <c r="A111" s="0" t="s">
        <v>16</v>
      </c>
      <c r="B111" s="0" t="s">
        <v>5378</v>
      </c>
      <c r="C111" s="0" t="s">
        <v>5379</v>
      </c>
      <c r="D111" s="0" t="s">
        <v>5378</v>
      </c>
      <c r="E111" s="0" t="s">
        <v>5379</v>
      </c>
      <c r="F111" s="0" t="s">
        <v>5113</v>
      </c>
      <c r="G111" s="0" t="s">
        <v>5380</v>
      </c>
    </row>
    <row customHeight="1" ht="11.25">
      <c r="A112" s="0" t="s">
        <v>16</v>
      </c>
      <c r="B112" s="0" t="s">
        <v>5381</v>
      </c>
      <c r="C112" s="0" t="s">
        <v>5382</v>
      </c>
      <c r="D112" s="0" t="s">
        <v>5381</v>
      </c>
      <c r="E112" s="0" t="s">
        <v>5382</v>
      </c>
      <c r="F112" s="0" t="s">
        <v>5110</v>
      </c>
      <c r="G112" s="0" t="s">
        <v>5383</v>
      </c>
    </row>
    <row customHeight="1" ht="11.25">
      <c r="A113" s="0" t="s">
        <v>16</v>
      </c>
      <c r="B113" s="0" t="s">
        <v>5384</v>
      </c>
      <c r="C113" s="0" t="s">
        <v>5385</v>
      </c>
      <c r="D113" s="0" t="s">
        <v>5384</v>
      </c>
      <c r="E113" s="0" t="s">
        <v>5385</v>
      </c>
      <c r="F113" s="0" t="s">
        <v>5113</v>
      </c>
      <c r="G113" s="0" t="s">
        <v>5386</v>
      </c>
    </row>
    <row customHeight="1" ht="11.25">
      <c r="A114" s="0" t="s">
        <v>16</v>
      </c>
      <c r="B114" s="0" t="s">
        <v>5387</v>
      </c>
      <c r="C114" s="0" t="s">
        <v>5388</v>
      </c>
      <c r="D114" s="0" t="s">
        <v>5387</v>
      </c>
      <c r="E114" s="0" t="s">
        <v>5388</v>
      </c>
      <c r="F114" s="0" t="s">
        <v>5110</v>
      </c>
      <c r="G114" s="0" t="s">
        <v>5389</v>
      </c>
    </row>
    <row customHeight="1" ht="11.25">
      <c r="A115" s="0" t="s">
        <v>16</v>
      </c>
      <c r="B115" s="0" t="s">
        <v>5387</v>
      </c>
      <c r="C115" s="0" t="s">
        <v>5390</v>
      </c>
      <c r="D115" s="0" t="s">
        <v>5387</v>
      </c>
      <c r="E115" s="0" t="s">
        <v>5390</v>
      </c>
      <c r="F115" s="0" t="s">
        <v>5113</v>
      </c>
      <c r="G115" s="0" t="s">
        <v>5391</v>
      </c>
    </row>
    <row customHeight="1" ht="11.25">
      <c r="A116" s="0" t="s">
        <v>16</v>
      </c>
      <c r="B116" s="0" t="s">
        <v>5392</v>
      </c>
      <c r="C116" s="0" t="s">
        <v>5393</v>
      </c>
      <c r="D116" s="0" t="s">
        <v>5392</v>
      </c>
      <c r="E116" s="0" t="s">
        <v>5393</v>
      </c>
      <c r="F116" s="0" t="s">
        <v>5113</v>
      </c>
      <c r="G116" s="0" t="s">
        <v>5394</v>
      </c>
    </row>
    <row customHeight="1" ht="11.25">
      <c r="A117" s="0" t="s">
        <v>16</v>
      </c>
      <c r="B117" s="0" t="s">
        <v>5395</v>
      </c>
      <c r="C117" s="0" t="s">
        <v>5396</v>
      </c>
      <c r="D117" s="0" t="s">
        <v>5395</v>
      </c>
      <c r="E117" s="0" t="s">
        <v>5396</v>
      </c>
      <c r="F117" s="0" t="s">
        <v>5113</v>
      </c>
      <c r="G117" s="0" t="s">
        <v>5397</v>
      </c>
    </row>
    <row customHeight="1" ht="11.25">
      <c r="A118" s="0" t="s">
        <v>16</v>
      </c>
      <c r="B118" s="0" t="s">
        <v>5398</v>
      </c>
      <c r="C118" s="0" t="s">
        <v>5399</v>
      </c>
      <c r="D118" s="0" t="s">
        <v>5398</v>
      </c>
      <c r="E118" s="0" t="s">
        <v>5399</v>
      </c>
      <c r="F118" s="0" t="s">
        <v>5113</v>
      </c>
      <c r="G118" s="0" t="s">
        <v>5400</v>
      </c>
    </row>
    <row customHeight="1" ht="11.25">
      <c r="A119" s="0" t="s">
        <v>16</v>
      </c>
      <c r="B119" s="0" t="s">
        <v>5401</v>
      </c>
      <c r="C119" s="0" t="s">
        <v>5402</v>
      </c>
      <c r="D119" s="0" t="s">
        <v>5401</v>
      </c>
      <c r="E119" s="0" t="s">
        <v>5402</v>
      </c>
      <c r="F119" s="0" t="s">
        <v>5113</v>
      </c>
      <c r="G119" s="0" t="s">
        <v>5403</v>
      </c>
    </row>
    <row customHeight="1" ht="11.25">
      <c r="A120" s="0" t="s">
        <v>16</v>
      </c>
      <c r="B120" s="0" t="s">
        <v>5404</v>
      </c>
      <c r="C120" s="0" t="s">
        <v>5405</v>
      </c>
      <c r="D120" s="0" t="s">
        <v>5404</v>
      </c>
      <c r="E120" s="0" t="s">
        <v>5405</v>
      </c>
      <c r="F120" s="0" t="s">
        <v>5113</v>
      </c>
      <c r="G120" s="0" t="s">
        <v>5406</v>
      </c>
    </row>
    <row customHeight="1" ht="11.25">
      <c r="A121" s="0" t="s">
        <v>16</v>
      </c>
      <c r="B121" s="0" t="s">
        <v>5407</v>
      </c>
      <c r="C121" s="0" t="s">
        <v>5408</v>
      </c>
      <c r="D121" s="0" t="s">
        <v>5407</v>
      </c>
      <c r="E121" s="0" t="s">
        <v>5408</v>
      </c>
      <c r="F121" s="0" t="s">
        <v>5113</v>
      </c>
      <c r="G121" s="0" t="s">
        <v>5409</v>
      </c>
    </row>
    <row customHeight="1" ht="11.25">
      <c r="A122" s="0" t="s">
        <v>16</v>
      </c>
      <c r="B122" s="0" t="s">
        <v>5410</v>
      </c>
      <c r="C122" s="0" t="s">
        <v>5411</v>
      </c>
      <c r="D122" s="0" t="s">
        <v>5410</v>
      </c>
      <c r="E122" s="0" t="s">
        <v>5411</v>
      </c>
      <c r="F122" s="0" t="s">
        <v>5113</v>
      </c>
      <c r="G122" s="0" t="s">
        <v>5412</v>
      </c>
    </row>
    <row customHeight="1" ht="11.25">
      <c r="A123" s="0" t="s">
        <v>16</v>
      </c>
      <c r="B123" s="0" t="s">
        <v>5413</v>
      </c>
      <c r="C123" s="0" t="s">
        <v>5414</v>
      </c>
      <c r="D123" s="0" t="s">
        <v>5413</v>
      </c>
      <c r="E123" s="0" t="s">
        <v>5414</v>
      </c>
      <c r="F123" s="0" t="s">
        <v>5113</v>
      </c>
      <c r="G123" s="0" t="s">
        <v>5415</v>
      </c>
    </row>
    <row customHeight="1" ht="11.25">
      <c r="A124" s="0" t="s">
        <v>16</v>
      </c>
      <c r="B124" s="0" t="s">
        <v>5416</v>
      </c>
      <c r="C124" s="0" t="s">
        <v>5417</v>
      </c>
      <c r="D124" s="0" t="s">
        <v>5416</v>
      </c>
      <c r="E124" s="0" t="s">
        <v>5417</v>
      </c>
      <c r="F124" s="0" t="s">
        <v>5113</v>
      </c>
      <c r="G124" s="0" t="s">
        <v>5418</v>
      </c>
    </row>
    <row customHeight="1" ht="11.25">
      <c r="A125" s="0" t="s">
        <v>16</v>
      </c>
      <c r="B125" s="0" t="s">
        <v>5419</v>
      </c>
      <c r="C125" s="0" t="s">
        <v>5420</v>
      </c>
      <c r="D125" s="0" t="s">
        <v>5419</v>
      </c>
      <c r="E125" s="0" t="s">
        <v>5420</v>
      </c>
      <c r="F125" s="0" t="s">
        <v>5113</v>
      </c>
      <c r="G125" s="0" t="s">
        <v>5421</v>
      </c>
    </row>
    <row customHeight="1" ht="11.25">
      <c r="A126" s="0" t="s">
        <v>16</v>
      </c>
      <c r="B126" s="0" t="s">
        <v>5422</v>
      </c>
      <c r="C126" s="0" t="s">
        <v>5423</v>
      </c>
      <c r="D126" s="0" t="s">
        <v>5422</v>
      </c>
      <c r="E126" s="0" t="s">
        <v>5423</v>
      </c>
      <c r="F126" s="0" t="s">
        <v>5113</v>
      </c>
      <c r="G126" s="0" t="s">
        <v>5424</v>
      </c>
    </row>
    <row customHeight="1" ht="11.25">
      <c r="A127" s="0" t="s">
        <v>16</v>
      </c>
      <c r="B127" s="0" t="s">
        <v>5425</v>
      </c>
      <c r="C127" s="0" t="s">
        <v>5426</v>
      </c>
      <c r="D127" s="0" t="s">
        <v>5425</v>
      </c>
      <c r="E127" s="0" t="s">
        <v>5426</v>
      </c>
      <c r="F127" s="0" t="s">
        <v>5113</v>
      </c>
      <c r="G127" s="0" t="s">
        <v>5427</v>
      </c>
    </row>
    <row customHeight="1" ht="11.25">
      <c r="A128" s="0" t="s">
        <v>16</v>
      </c>
      <c r="B128" s="0" t="s">
        <v>5428</v>
      </c>
      <c r="C128" s="0" t="s">
        <v>5429</v>
      </c>
      <c r="D128" s="0" t="s">
        <v>5428</v>
      </c>
      <c r="E128" s="0" t="s">
        <v>5429</v>
      </c>
      <c r="F128" s="0" t="s">
        <v>5113</v>
      </c>
      <c r="G128" s="0" t="s">
        <v>5430</v>
      </c>
    </row>
    <row customHeight="1" ht="11.25">
      <c r="A129" s="0" t="s">
        <v>16</v>
      </c>
      <c r="B129" s="0" t="s">
        <v>5431</v>
      </c>
      <c r="C129" s="0" t="s">
        <v>5432</v>
      </c>
      <c r="D129" s="0" t="s">
        <v>5431</v>
      </c>
      <c r="E129" s="0" t="s">
        <v>5432</v>
      </c>
      <c r="F129" s="0" t="s">
        <v>5113</v>
      </c>
      <c r="G129" s="0" t="s">
        <v>5433</v>
      </c>
    </row>
    <row customHeight="1" ht="11.25">
      <c r="A130" s="0" t="s">
        <v>16</v>
      </c>
      <c r="B130" s="0" t="s">
        <v>5434</v>
      </c>
      <c r="C130" s="0" t="s">
        <v>5435</v>
      </c>
      <c r="D130" s="0" t="s">
        <v>5434</v>
      </c>
      <c r="E130" s="0" t="s">
        <v>5435</v>
      </c>
      <c r="F130" s="0" t="s">
        <v>5113</v>
      </c>
      <c r="G130" s="0" t="s">
        <v>5436</v>
      </c>
    </row>
    <row customHeight="1" ht="11.25">
      <c r="A131" s="0" t="s">
        <v>16</v>
      </c>
      <c r="B131" s="0" t="s">
        <v>5437</v>
      </c>
      <c r="C131" s="0" t="s">
        <v>5438</v>
      </c>
      <c r="D131" s="0" t="s">
        <v>5437</v>
      </c>
      <c r="E131" s="0" t="s">
        <v>5438</v>
      </c>
      <c r="F131" s="0" t="s">
        <v>5113</v>
      </c>
      <c r="G131" s="0" t="s">
        <v>5439</v>
      </c>
    </row>
    <row customHeight="1" ht="11.25">
      <c r="A132" s="0" t="s">
        <v>16</v>
      </c>
      <c r="B132" s="0" t="s">
        <v>5440</v>
      </c>
      <c r="C132" s="0" t="s">
        <v>5441</v>
      </c>
      <c r="D132" s="0" t="s">
        <v>5440</v>
      </c>
      <c r="E132" s="0" t="s">
        <v>5441</v>
      </c>
      <c r="F132" s="0" t="s">
        <v>5113</v>
      </c>
      <c r="G132" s="0" t="s">
        <v>5442</v>
      </c>
    </row>
    <row customHeight="1" ht="11.25">
      <c r="A133" s="0" t="s">
        <v>16</v>
      </c>
      <c r="B133" s="0" t="s">
        <v>5443</v>
      </c>
      <c r="C133" s="0" t="s">
        <v>5444</v>
      </c>
      <c r="D133" s="0" t="s">
        <v>5443</v>
      </c>
      <c r="E133" s="0" t="s">
        <v>5444</v>
      </c>
      <c r="F133" s="0" t="s">
        <v>5113</v>
      </c>
      <c r="G133" s="0" t="s">
        <v>5445</v>
      </c>
    </row>
    <row customHeight="1" ht="11.25">
      <c r="A134" s="0" t="s">
        <v>16</v>
      </c>
      <c r="B134" s="0" t="s">
        <v>5446</v>
      </c>
      <c r="C134" s="0" t="s">
        <v>5447</v>
      </c>
      <c r="D134" s="0" t="s">
        <v>5446</v>
      </c>
      <c r="E134" s="0" t="s">
        <v>5447</v>
      </c>
      <c r="F134" s="0" t="s">
        <v>5113</v>
      </c>
      <c r="G134" s="0" t="s">
        <v>5448</v>
      </c>
    </row>
    <row customHeight="1" ht="11.25">
      <c r="A135" s="0" t="s">
        <v>16</v>
      </c>
      <c r="B135" s="0" t="s">
        <v>5449</v>
      </c>
      <c r="C135" s="0" t="s">
        <v>5450</v>
      </c>
      <c r="D135" s="0" t="s">
        <v>5449</v>
      </c>
      <c r="E135" s="0" t="s">
        <v>5450</v>
      </c>
      <c r="F135" s="0" t="s">
        <v>5113</v>
      </c>
      <c r="G135" s="0" t="s">
        <v>5451</v>
      </c>
    </row>
    <row customHeight="1" ht="11.25">
      <c r="A136" s="0" t="s">
        <v>16</v>
      </c>
      <c r="B136" s="0" t="s">
        <v>5452</v>
      </c>
      <c r="C136" s="0" t="s">
        <v>5453</v>
      </c>
      <c r="D136" s="0" t="s">
        <v>5452</v>
      </c>
      <c r="E136" s="0" t="s">
        <v>5453</v>
      </c>
      <c r="F136" s="0" t="s">
        <v>5113</v>
      </c>
      <c r="G136" s="0" t="s">
        <v>5454</v>
      </c>
    </row>
    <row customHeight="1" ht="11.25">
      <c r="A137" s="0" t="s">
        <v>16</v>
      </c>
      <c r="B137" s="0" t="s">
        <v>5455</v>
      </c>
      <c r="C137" s="0" t="s">
        <v>5456</v>
      </c>
      <c r="D137" s="0" t="s">
        <v>5455</v>
      </c>
      <c r="E137" s="0" t="s">
        <v>5456</v>
      </c>
      <c r="F137" s="0" t="s">
        <v>5113</v>
      </c>
      <c r="G137" s="0" t="s">
        <v>5457</v>
      </c>
    </row>
    <row customHeight="1" ht="11.25">
      <c r="A138" s="0" t="s">
        <v>16</v>
      </c>
      <c r="B138" s="0" t="s">
        <v>5458</v>
      </c>
      <c r="C138" s="0" t="s">
        <v>5459</v>
      </c>
      <c r="D138" s="0" t="s">
        <v>5458</v>
      </c>
      <c r="E138" s="0" t="s">
        <v>5459</v>
      </c>
      <c r="F138" s="0" t="s">
        <v>5113</v>
      </c>
      <c r="G138" s="0" t="s">
        <v>5460</v>
      </c>
    </row>
    <row customHeight="1" ht="11.25">
      <c r="A139" s="0" t="s">
        <v>16</v>
      </c>
      <c r="B139" s="0" t="s">
        <v>5461</v>
      </c>
      <c r="C139" s="0" t="s">
        <v>5462</v>
      </c>
      <c r="D139" s="0" t="s">
        <v>5461</v>
      </c>
      <c r="E139" s="0" t="s">
        <v>5462</v>
      </c>
      <c r="F139" s="0" t="s">
        <v>5113</v>
      </c>
      <c r="G139" s="0" t="s">
        <v>5463</v>
      </c>
    </row>
    <row customHeight="1" ht="11.25">
      <c r="A140" s="0" t="s">
        <v>16</v>
      </c>
      <c r="B140" s="0" t="s">
        <v>5464</v>
      </c>
      <c r="C140" s="0" t="s">
        <v>5465</v>
      </c>
      <c r="D140" s="0" t="s">
        <v>5466</v>
      </c>
      <c r="E140" s="0" t="s">
        <v>5467</v>
      </c>
      <c r="F140" s="0" t="s">
        <v>5134</v>
      </c>
      <c r="G140" s="0" t="s">
        <v>5468</v>
      </c>
    </row>
    <row customHeight="1" ht="11.25">
      <c r="A141" s="0" t="s">
        <v>16</v>
      </c>
      <c r="B141" s="0" t="s">
        <v>5464</v>
      </c>
      <c r="C141" s="0" t="s">
        <v>5465</v>
      </c>
      <c r="D141" s="0" t="s">
        <v>5469</v>
      </c>
      <c r="E141" s="0" t="s">
        <v>5470</v>
      </c>
      <c r="F141" s="0" t="s">
        <v>5134</v>
      </c>
      <c r="G141" s="0" t="s">
        <v>5471</v>
      </c>
    </row>
    <row customHeight="1" ht="11.25">
      <c r="A142" s="0" t="s">
        <v>16</v>
      </c>
      <c r="B142" s="0" t="s">
        <v>5464</v>
      </c>
      <c r="C142" s="0" t="s">
        <v>5465</v>
      </c>
      <c r="D142" s="0" t="s">
        <v>5472</v>
      </c>
      <c r="E142" s="0" t="s">
        <v>5473</v>
      </c>
      <c r="F142" s="0" t="s">
        <v>5134</v>
      </c>
      <c r="G142" s="0" t="s">
        <v>5474</v>
      </c>
    </row>
    <row customHeight="1" ht="11.25">
      <c r="A143" s="0" t="s">
        <v>16</v>
      </c>
      <c r="B143" s="0" t="s">
        <v>5464</v>
      </c>
      <c r="C143" s="0" t="s">
        <v>5465</v>
      </c>
      <c r="D143" s="0" t="s">
        <v>5475</v>
      </c>
      <c r="E143" s="0" t="s">
        <v>5476</v>
      </c>
      <c r="F143" s="0" t="s">
        <v>5134</v>
      </c>
      <c r="G143" s="0" t="s">
        <v>5477</v>
      </c>
    </row>
    <row customHeight="1" ht="11.25">
      <c r="A144" s="0" t="s">
        <v>16</v>
      </c>
      <c r="B144" s="0" t="s">
        <v>5464</v>
      </c>
      <c r="C144" s="0" t="s">
        <v>5465</v>
      </c>
      <c r="D144" s="0" t="s">
        <v>5478</v>
      </c>
      <c r="E144" s="0" t="s">
        <v>5479</v>
      </c>
      <c r="F144" s="0" t="s">
        <v>5134</v>
      </c>
      <c r="G144" s="0" t="s">
        <v>5480</v>
      </c>
    </row>
    <row customHeight="1" ht="11.25">
      <c r="A145" s="0" t="s">
        <v>16</v>
      </c>
      <c r="B145" s="0" t="s">
        <v>5464</v>
      </c>
      <c r="C145" s="0" t="s">
        <v>5465</v>
      </c>
      <c r="D145" s="0" t="s">
        <v>5464</v>
      </c>
      <c r="E145" s="0" t="s">
        <v>5465</v>
      </c>
      <c r="F145" s="0" t="s">
        <v>5135</v>
      </c>
      <c r="G145" s="0" t="s">
        <v>5481</v>
      </c>
    </row>
    <row customHeight="1" ht="11.25">
      <c r="A146" s="0" t="s">
        <v>16</v>
      </c>
      <c r="B146" s="0" t="s">
        <v>5482</v>
      </c>
      <c r="C146" s="0" t="s">
        <v>5483</v>
      </c>
      <c r="D146" s="0" t="s">
        <v>5482</v>
      </c>
      <c r="E146" s="0" t="s">
        <v>5483</v>
      </c>
      <c r="F146" s="0" t="s">
        <v>5113</v>
      </c>
      <c r="G146" s="0" t="s">
        <v>5484</v>
      </c>
    </row>
    <row customHeight="1" ht="11.25">
      <c r="A147" s="0" t="s">
        <v>16</v>
      </c>
      <c r="B147" s="0" t="s">
        <v>5485</v>
      </c>
      <c r="C147" s="0" t="s">
        <v>5486</v>
      </c>
      <c r="D147" s="0" t="s">
        <v>5485</v>
      </c>
      <c r="E147" s="0" t="s">
        <v>5486</v>
      </c>
      <c r="F147" s="0" t="s">
        <v>5113</v>
      </c>
      <c r="G147" s="0" t="s">
        <v>5487</v>
      </c>
    </row>
    <row customHeight="1" ht="11.25">
      <c r="A148" s="0" t="s">
        <v>16</v>
      </c>
      <c r="B148" s="0" t="s">
        <v>5488</v>
      </c>
      <c r="C148" s="0" t="s">
        <v>5489</v>
      </c>
      <c r="D148" s="0" t="s">
        <v>5488</v>
      </c>
      <c r="E148" s="0" t="s">
        <v>5489</v>
      </c>
      <c r="F148" s="0" t="s">
        <v>5113</v>
      </c>
      <c r="G148" s="0" t="s">
        <v>5490</v>
      </c>
    </row>
    <row customHeight="1" ht="11.25">
      <c r="A149" s="0" t="s">
        <v>16</v>
      </c>
      <c r="B149" s="0" t="s">
        <v>5491</v>
      </c>
      <c r="C149" s="0" t="s">
        <v>5492</v>
      </c>
      <c r="D149" s="0" t="s">
        <v>5491</v>
      </c>
      <c r="E149" s="0" t="s">
        <v>5492</v>
      </c>
      <c r="F149" s="0" t="s">
        <v>5113</v>
      </c>
      <c r="G149" s="0" t="s">
        <v>5493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A214B-E4C2-8909-7B3E-FDAC738B24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5593</v>
      </c>
      <c r="B1" s="835" t="s">
        <v>5594</v>
      </c>
      <c r="C1" s="835" t="s">
        <v>1167</v>
      </c>
    </row>
    <row customHeight="1" ht="11.25">
      <c r="A2" s="835">
        <v>4189678</v>
      </c>
      <c r="B2" s="835" t="s">
        <v>5595</v>
      </c>
      <c r="C2" s="835" t="s">
        <v>5596</v>
      </c>
    </row>
    <row customHeight="1" ht="11.25">
      <c r="A3" s="835">
        <v>4190415</v>
      </c>
      <c r="B3" s="835" t="s">
        <v>5597</v>
      </c>
      <c r="C3" s="835" t="s">
        <v>5596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24A9E-2AC4-A5B8-D6A3-66855729EFC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5598</v>
      </c>
      <c r="B1" s="163" t="s">
        <v>5599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FCDE8-9E8A-67EB-01AB-3394EED785B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5600</v>
      </c>
      <c r="B1" s="0" t="b">
        <v>1</v>
      </c>
    </row>
    <row customHeight="1" ht="11.25">
      <c r="A2" s="0" t="s">
        <v>5601</v>
      </c>
      <c r="B2" s="0" t="b">
        <v>0</v>
      </c>
    </row>
    <row customHeight="1" ht="11.25">
      <c r="A3" s="0" t="s">
        <v>5602</v>
      </c>
      <c r="B3" s="0" t="b">
        <v>0</v>
      </c>
    </row>
    <row customHeight="1" ht="11.25">
      <c r="A4" s="0" t="s">
        <v>5603</v>
      </c>
      <c r="B4" s="0" t="b">
        <v>0</v>
      </c>
    </row>
    <row customHeight="1" ht="11.25">
      <c r="A5" s="0" t="s">
        <v>5604</v>
      </c>
      <c r="B5" s="0" t="b">
        <v>1</v>
      </c>
    </row>
    <row customHeight="1" ht="11.25">
      <c r="A6" s="0" t="s">
        <v>5605</v>
      </c>
      <c r="B6" s="0" t="b">
        <v>0</v>
      </c>
    </row>
    <row customHeight="1" ht="11.25">
      <c r="A7" s="0" t="s">
        <v>5606</v>
      </c>
      <c r="B7" s="0" t="b">
        <v>0</v>
      </c>
    </row>
    <row customHeight="1" ht="11.25">
      <c r="A8" s="0" t="s">
        <v>5607</v>
      </c>
      <c r="B8" s="0" t="b">
        <v>0</v>
      </c>
    </row>
    <row customHeight="1" ht="11.25">
      <c r="A9" s="0" t="s">
        <v>5608</v>
      </c>
      <c r="B9" s="0" t="b">
        <v>1</v>
      </c>
    </row>
    <row customHeight="1" ht="11.25">
      <c r="A10" s="0" t="s">
        <v>5609</v>
      </c>
      <c r="B10" s="0" t="b">
        <v>0</v>
      </c>
    </row>
    <row customHeight="1" ht="11.25">
      <c r="A11" s="0" t="s">
        <v>5610</v>
      </c>
      <c r="B11" s="0" t="b">
        <v>0</v>
      </c>
    </row>
    <row customHeight="1" ht="11.25">
      <c r="A12" s="0" t="s">
        <v>5611</v>
      </c>
      <c r="B12" s="0" t="b">
        <v>0</v>
      </c>
    </row>
    <row customHeight="1" ht="11.25">
      <c r="A13" s="0" t="s">
        <v>5612</v>
      </c>
      <c r="B13" s="0" t="b">
        <v>0</v>
      </c>
    </row>
    <row customHeight="1" ht="11.25">
      <c r="A14" s="0" t="s">
        <v>5613</v>
      </c>
      <c r="B14" s="0" t="b">
        <v>0</v>
      </c>
    </row>
    <row customHeight="1" ht="11.25">
      <c r="A15" s="0" t="s">
        <v>5614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AED52-0714-4046-F3DA-995A5511F0F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5FC2E-E814-0007-D50B-235D129157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5615</v>
      </c>
      <c r="B1" s="67" t="s">
        <v>5616</v>
      </c>
    </row>
    <row customHeight="1" ht="11.25">
      <c r="A2" s="64" t="s">
        <v>5617</v>
      </c>
      <c r="B2" s="64" t="s">
        <v>5618</v>
      </c>
    </row>
    <row customHeight="1" ht="11.25">
      <c r="A3" s="64" t="s">
        <v>5619</v>
      </c>
      <c r="B3" s="64" t="s">
        <v>5620</v>
      </c>
    </row>
    <row customHeight="1" ht="11.25">
      <c r="A4" s="64" t="s">
        <v>5621</v>
      </c>
      <c r="B4" s="64" t="s">
        <v>5622</v>
      </c>
    </row>
    <row customHeight="1" ht="11.25">
      <c r="A5" s="64" t="s">
        <v>5623</v>
      </c>
      <c r="B5" s="64" t="s">
        <v>5624</v>
      </c>
    </row>
    <row customHeight="1" ht="11.25">
      <c r="A6" s="64" t="s">
        <v>5625</v>
      </c>
      <c r="B6" s="64" t="s">
        <v>5626</v>
      </c>
    </row>
    <row customHeight="1" ht="11.25">
      <c r="A7" s="64" t="s">
        <v>5627</v>
      </c>
      <c r="B7" s="64" t="s">
        <v>5628</v>
      </c>
    </row>
    <row customHeight="1" ht="11.25">
      <c r="A8" s="64" t="s">
        <v>5629</v>
      </c>
      <c r="B8" s="64" t="s">
        <v>5630</v>
      </c>
    </row>
    <row customHeight="1" ht="11.25">
      <c r="A9" s="64" t="s">
        <v>5631</v>
      </c>
      <c r="B9" s="64" t="s">
        <v>5632</v>
      </c>
    </row>
    <row customHeight="1" ht="11.25">
      <c r="A10" s="64" t="s">
        <v>5633</v>
      </c>
      <c r="B10" s="64" t="s">
        <v>5634</v>
      </c>
    </row>
    <row customHeight="1" ht="11.25">
      <c r="A11" s="64" t="s">
        <v>5635</v>
      </c>
      <c r="B11" s="64" t="s">
        <v>5636</v>
      </c>
    </row>
    <row customHeight="1" ht="11.25">
      <c r="A12" s="64" t="s">
        <v>5637</v>
      </c>
      <c r="B12" s="64" t="s">
        <v>5638</v>
      </c>
    </row>
    <row customHeight="1" ht="11.25">
      <c r="A13" s="64" t="s">
        <v>5639</v>
      </c>
      <c r="B13" s="64" t="s">
        <v>5640</v>
      </c>
    </row>
    <row customHeight="1" ht="11.25">
      <c r="A14" s="64" t="s">
        <v>5641</v>
      </c>
      <c r="B14" s="64" t="s">
        <v>5642</v>
      </c>
    </row>
    <row customHeight="1" ht="11.25">
      <c r="A15" s="64" t="s">
        <v>5643</v>
      </c>
      <c r="B15" s="64" t="s">
        <v>5644</v>
      </c>
    </row>
    <row customHeight="1" ht="11.25">
      <c r="A16" s="64" t="s">
        <v>5645</v>
      </c>
      <c r="B16" s="64" t="s">
        <v>5646</v>
      </c>
    </row>
    <row customHeight="1" ht="11.25">
      <c r="A17" s="64" t="s">
        <v>5647</v>
      </c>
      <c r="B17" s="64" t="s">
        <v>5648</v>
      </c>
    </row>
    <row customHeight="1" ht="11.25">
      <c r="A18" s="64" t="s">
        <v>5649</v>
      </c>
      <c r="B18" s="64" t="s">
        <v>5650</v>
      </c>
    </row>
    <row customHeight="1" ht="11.25">
      <c r="A19" s="64" t="s">
        <v>5651</v>
      </c>
      <c r="B19" s="64" t="s">
        <v>5652</v>
      </c>
    </row>
    <row customHeight="1" ht="11.25">
      <c r="A20" s="64" t="s">
        <v>5653</v>
      </c>
      <c r="B20" s="64" t="s">
        <v>5654</v>
      </c>
    </row>
    <row customHeight="1" ht="11.25">
      <c r="A21" s="64" t="s">
        <v>5655</v>
      </c>
      <c r="B21" s="64" t="s">
        <v>5656</v>
      </c>
    </row>
    <row customHeight="1" ht="11.25">
      <c r="A22" s="64" t="s">
        <v>5657</v>
      </c>
      <c r="B22" s="64" t="s">
        <v>5658</v>
      </c>
    </row>
    <row customHeight="1" ht="11.25">
      <c r="A23" s="64" t="s">
        <v>5659</v>
      </c>
      <c r="B23" s="64" t="s">
        <v>5660</v>
      </c>
    </row>
    <row customHeight="1" ht="11.25">
      <c r="A24" s="64" t="s">
        <v>5661</v>
      </c>
      <c r="B24" s="64" t="s">
        <v>5662</v>
      </c>
    </row>
    <row customHeight="1" ht="11.25">
      <c r="A25" s="64" t="s">
        <v>5663</v>
      </c>
      <c r="B25" s="64" t="s">
        <v>5664</v>
      </c>
    </row>
    <row customHeight="1" ht="11.25">
      <c r="A26" s="64" t="s">
        <v>5665</v>
      </c>
      <c r="B26" s="64" t="s">
        <v>5666</v>
      </c>
    </row>
    <row customHeight="1" ht="11.25">
      <c r="A27" s="64" t="s">
        <v>5667</v>
      </c>
      <c r="B27" s="64" t="s">
        <v>5668</v>
      </c>
    </row>
    <row customHeight="1" ht="11.25">
      <c r="A28" s="64" t="s">
        <v>5669</v>
      </c>
      <c r="B28" s="64" t="s">
        <v>5670</v>
      </c>
    </row>
    <row customHeight="1" ht="11.25">
      <c r="A29" s="64" t="s">
        <v>5671</v>
      </c>
      <c r="B29" s="64" t="s">
        <v>5672</v>
      </c>
    </row>
    <row customHeight="1" ht="11.25">
      <c r="A30" s="64" t="s">
        <v>5673</v>
      </c>
      <c r="B30" s="64" t="s">
        <v>5674</v>
      </c>
    </row>
    <row customHeight="1" ht="11.25">
      <c r="A31" s="64" t="s">
        <v>5675</v>
      </c>
      <c r="B31" s="64" t="s">
        <v>5676</v>
      </c>
    </row>
    <row customHeight="1" ht="11.25">
      <c r="A32" s="64" t="s">
        <v>5677</v>
      </c>
      <c r="B32" s="64" t="s">
        <v>5678</v>
      </c>
    </row>
    <row customHeight="1" ht="11.25">
      <c r="A33" s="64" t="s">
        <v>5679</v>
      </c>
      <c r="B33" s="64" t="s">
        <v>5680</v>
      </c>
    </row>
    <row customHeight="1" ht="11.25">
      <c r="A34" s="64" t="s">
        <v>5681</v>
      </c>
      <c r="B34" s="64" t="s">
        <v>5682</v>
      </c>
    </row>
    <row customHeight="1" ht="11.25">
      <c r="A35" s="64" t="s">
        <v>5683</v>
      </c>
      <c r="B35" s="64" t="s">
        <v>5684</v>
      </c>
    </row>
    <row customHeight="1" ht="11.25">
      <c r="A36" s="64" t="s">
        <v>5685</v>
      </c>
      <c r="B36" s="64" t="s">
        <v>5686</v>
      </c>
    </row>
    <row customHeight="1" ht="11.25">
      <c r="A37" s="64" t="s">
        <v>5687</v>
      </c>
      <c r="B37" s="64" t="s">
        <v>5688</v>
      </c>
    </row>
    <row customHeight="1" ht="11.25">
      <c r="A38" s="64" t="s">
        <v>5689</v>
      </c>
      <c r="B38" s="64" t="s">
        <v>5690</v>
      </c>
    </row>
    <row customHeight="1" ht="11.25">
      <c r="A39" s="64" t="s">
        <v>5691</v>
      </c>
      <c r="B39" s="64" t="s">
        <v>5692</v>
      </c>
    </row>
    <row customHeight="1" ht="11.25">
      <c r="A40" s="64" t="s">
        <v>5693</v>
      </c>
      <c r="B40" s="64" t="s">
        <v>5694</v>
      </c>
    </row>
    <row customHeight="1" ht="11.25">
      <c r="A41" s="64" t="s">
        <v>5695</v>
      </c>
      <c r="B41" s="64" t="s">
        <v>5696</v>
      </c>
    </row>
    <row customHeight="1" ht="11.25">
      <c r="A42" s="64" t="s">
        <v>5697</v>
      </c>
      <c r="B42" s="64" t="s">
        <v>5698</v>
      </c>
    </row>
    <row customHeight="1" ht="11.25">
      <c r="A43" s="64" t="s">
        <v>5699</v>
      </c>
      <c r="B43" s="64" t="s">
        <v>5700</v>
      </c>
    </row>
    <row customHeight="1" ht="11.25">
      <c r="A44" s="64" t="s">
        <v>5701</v>
      </c>
      <c r="B44" s="64" t="s">
        <v>5702</v>
      </c>
    </row>
    <row customHeight="1" ht="11.25">
      <c r="A45" s="64" t="s">
        <v>5703</v>
      </c>
      <c r="B45" s="64" t="s">
        <v>5704</v>
      </c>
    </row>
    <row customHeight="1" ht="11.25">
      <c r="A46" s="64" t="s">
        <v>5705</v>
      </c>
      <c r="B46" s="64" t="s">
        <v>5706</v>
      </c>
    </row>
    <row customHeight="1" ht="11.25">
      <c r="A47" s="64" t="s">
        <v>5707</v>
      </c>
      <c r="B47" s="64" t="s">
        <v>5708</v>
      </c>
    </row>
    <row customHeight="1" ht="11.25">
      <c r="A48" s="64" t="s">
        <v>5709</v>
      </c>
      <c r="B48" s="64" t="s">
        <v>5710</v>
      </c>
    </row>
    <row customHeight="1" ht="11.25">
      <c r="A49" s="64" t="s">
        <v>5711</v>
      </c>
      <c r="B49" s="64" t="s">
        <v>5712</v>
      </c>
    </row>
    <row customHeight="1" ht="11.25">
      <c r="A50" s="64" t="s">
        <v>5713</v>
      </c>
      <c r="B50" s="64" t="s">
        <v>5714</v>
      </c>
    </row>
    <row customHeight="1" ht="11.25">
      <c r="A51" s="64" t="s">
        <v>5715</v>
      </c>
      <c r="B51" s="64" t="s">
        <v>5716</v>
      </c>
    </row>
    <row customHeight="1" ht="11.25">
      <c r="A52" s="64" t="s">
        <v>5717</v>
      </c>
      <c r="B52" s="64" t="s">
        <v>5718</v>
      </c>
    </row>
    <row customHeight="1" ht="11.25">
      <c r="A53" s="64" t="s">
        <v>5719</v>
      </c>
      <c r="B53" s="64" t="s">
        <v>5720</v>
      </c>
    </row>
    <row customHeight="1" ht="11.25">
      <c r="A54" s="64" t="s">
        <v>5721</v>
      </c>
      <c r="B54" s="64" t="s">
        <v>5722</v>
      </c>
    </row>
    <row customHeight="1" ht="11.25">
      <c r="A55" s="64" t="s">
        <v>5723</v>
      </c>
      <c r="B55" s="64" t="s">
        <v>5724</v>
      </c>
    </row>
    <row customHeight="1" ht="11.25">
      <c r="A56" s="64" t="s">
        <v>5725</v>
      </c>
      <c r="B56" s="64" t="s">
        <v>5726</v>
      </c>
    </row>
    <row customHeight="1" ht="11.25">
      <c r="A57" s="64" t="s">
        <v>5727</v>
      </c>
      <c r="B57" s="64" t="s">
        <v>5728</v>
      </c>
    </row>
    <row customHeight="1" ht="11.25">
      <c r="A58" s="64" t="s">
        <v>5729</v>
      </c>
      <c r="B58" s="64" t="s">
        <v>5730</v>
      </c>
    </row>
    <row customHeight="1" ht="11.25">
      <c r="A59" s="64" t="s">
        <v>5731</v>
      </c>
      <c r="B59" s="64" t="s">
        <v>5732</v>
      </c>
    </row>
    <row customHeight="1" ht="11.25">
      <c r="A60" s="64" t="s">
        <v>5733</v>
      </c>
      <c r="B60" s="64" t="s">
        <v>5734</v>
      </c>
    </row>
    <row customHeight="1" ht="11.25">
      <c r="A61" s="64"/>
      <c r="B61" s="64" t="s">
        <v>5735</v>
      </c>
    </row>
    <row customHeight="1" ht="11.25">
      <c r="A62" s="64"/>
      <c r="B62" s="64" t="s">
        <v>5736</v>
      </c>
    </row>
    <row customHeight="1" ht="11.25">
      <c r="A63" s="64"/>
      <c r="B63" s="64" t="s">
        <v>5737</v>
      </c>
    </row>
    <row customHeight="1" ht="11.25">
      <c r="A64" s="64"/>
      <c r="B64" s="64" t="s">
        <v>5738</v>
      </c>
    </row>
    <row customHeight="1" ht="11.25">
      <c r="A65" s="64"/>
      <c r="B65" s="64" t="s">
        <v>5739</v>
      </c>
    </row>
    <row customHeight="1" ht="11.25">
      <c r="A66" s="64"/>
      <c r="B66" s="64" t="s">
        <v>5740</v>
      </c>
    </row>
    <row customHeight="1" ht="11.25">
      <c r="A67" s="64"/>
      <c r="B67" s="64" t="s">
        <v>5741</v>
      </c>
    </row>
    <row customHeight="1" ht="11.25">
      <c r="A68" s="64"/>
      <c r="B68" s="64" t="s">
        <v>5742</v>
      </c>
    </row>
    <row customHeight="1" ht="11.25">
      <c r="A69" s="64"/>
      <c r="B69" s="64" t="s">
        <v>5743</v>
      </c>
    </row>
    <row customHeight="1" ht="11.25">
      <c r="A70" s="64"/>
      <c r="B70" s="64" t="s">
        <v>5744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128D7-EE15-60C4-C409-FA7AC669450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5745</v>
      </c>
    </row>
    <row customHeight="1" ht="90">
      <c r="B2" s="94" t="s">
        <v>5746</v>
      </c>
    </row>
    <row customHeight="1" ht="67.5">
      <c r="B3" s="94" t="s">
        <v>5747</v>
      </c>
    </row>
    <row customHeight="1" ht="33.75">
      <c r="B4" s="94" t="s">
        <v>5748</v>
      </c>
    </row>
    <row customHeight="1" ht="11.25">
      <c r="B5" s="94" t="s">
        <v>5749</v>
      </c>
    </row>
    <row customHeight="1" ht="22.5">
      <c r="B6" s="94" t="s">
        <v>5750</v>
      </c>
    </row>
    <row customHeight="1" ht="22.5">
      <c r="B7" s="94" t="s">
        <v>5751</v>
      </c>
    </row>
    <row customHeight="1" ht="22.5">
      <c r="B8" s="94" t="s">
        <v>5752</v>
      </c>
    </row>
    <row customHeight="1" ht="22.5">
      <c r="B9" s="94" t="s">
        <v>5753</v>
      </c>
    </row>
    <row customHeight="1" ht="56.25">
      <c r="B10" s="94" t="s">
        <v>5754</v>
      </c>
    </row>
    <row customHeight="1" ht="12.75">
      <c r="B11" s="159" t="s">
        <v>5755</v>
      </c>
    </row>
    <row customHeight="1" ht="11.25">
      <c r="B12" s="93" t="s">
        <v>5756</v>
      </c>
    </row>
    <row customHeight="1" ht="22.5">
      <c r="B13" s="94" t="s">
        <v>5757</v>
      </c>
    </row>
    <row customHeight="1" ht="67.5">
      <c r="B14" s="94" t="s">
        <v>5758</v>
      </c>
    </row>
    <row customHeight="1" ht="22.5">
      <c r="B15" s="94" t="s">
        <v>5759</v>
      </c>
    </row>
    <row customHeight="1" ht="11.25">
      <c r="B16" s="93" t="s">
        <v>5760</v>
      </c>
      <c r="D16" s="100"/>
    </row>
    <row customHeight="1" ht="33.75">
      <c r="B17" s="94" t="s">
        <v>5761</v>
      </c>
    </row>
    <row customHeight="1" ht="33.75">
      <c r="B18" s="94" t="s">
        <v>5762</v>
      </c>
    </row>
    <row customHeight="1" ht="11.25">
      <c r="B19" s="94" t="s">
        <v>5763</v>
      </c>
    </row>
    <row customHeight="1" ht="33.75">
      <c r="B20" s="94" t="s">
        <v>5764</v>
      </c>
    </row>
    <row customHeight="1" ht="11.25">
      <c r="B21" s="93" t="s">
        <v>5765</v>
      </c>
    </row>
    <row customHeight="1" ht="11.25">
      <c r="B22" s="94" t="s">
        <v>5766</v>
      </c>
    </row>
    <row r="24" customHeight="1" ht="22.5">
      <c r="B24" s="161" t="s">
        <v>5767</v>
      </c>
    </row>
    <row r="26" customHeight="1" ht="11.25">
      <c r="B26" s="93" t="s">
        <v>5768</v>
      </c>
    </row>
    <row customHeight="1" ht="22.5">
      <c r="B27" s="160" t="s">
        <v>400</v>
      </c>
    </row>
    <row customHeight="1" ht="56.25">
      <c r="B28" s="160" t="s">
        <v>5769</v>
      </c>
    </row>
    <row customHeight="1" ht="11.25">
      <c r="B29" s="210" t="s">
        <v>5770</v>
      </c>
    </row>
    <row customHeight="1" ht="22.5">
      <c r="B30" s="160" t="s">
        <v>5771</v>
      </c>
    </row>
    <row r="32" customHeight="1" ht="11.25">
      <c r="A32" s="188"/>
      <c r="B32" s="189" t="s">
        <v>5772</v>
      </c>
    </row>
    <row customHeight="1" ht="14.25">
      <c r="A33" s="190">
        <v>1</v>
      </c>
      <c r="B33" s="191" t="s">
        <v>5773</v>
      </c>
    </row>
    <row customHeight="1" ht="14.25">
      <c r="A34" s="190">
        <v>2</v>
      </c>
      <c r="B34" s="191" t="s">
        <v>5774</v>
      </c>
    </row>
    <row customHeight="1" ht="11.25">
      <c r="B35" s="189" t="s">
        <v>5775</v>
      </c>
    </row>
    <row customHeight="1" ht="11.25">
      <c r="B36" s="191" t="s">
        <v>5776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87AC8A-91B2-543D-90DC-1BD3295D935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110</v>
      </c>
      <c r="E2" s="2235"/>
      <c r="F2" s="1625"/>
      <c r="G2" s="1620" t="s">
        <v>110</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Филиал ПАО "ОГК-2" - Серовская ГРЭС, г. Серов</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89</v>
      </c>
      <c r="E11" s="2223" t="s">
        <v>106</v>
      </c>
      <c r="F11" s="2192" t="s">
        <v>89</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