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525" tabRatio="814" activeTab="0"/>
  </bookViews>
  <sheets>
    <sheet name="Ф. 3.1" sheetId="1" r:id="rId1"/>
    <sheet name="Ф. 3.5" sheetId="2" r:id="rId2"/>
    <sheet name="Ф. 3.6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<sst xmlns="http://schemas.openxmlformats.org/spreadsheetml/2006/main" count="161" uniqueCount="99">
  <si>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</si>
  <si>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</si>
  <si>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</si>
  <si>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</si>
  <si>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</si>
  <si>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</si>
  <si>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</si>
  <si>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</si>
  <si>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</si>
  <si>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</si>
  <si>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</si>
  <si>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</si>
  <si>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Форма 3.5. Информация об основных показателях финансово-хозяйственной деятельности регулируемой организации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</si>
  <si>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</si>
  <si>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Почтовый адрес регулируемой организации     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</si>
  <si>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</si>
  <si>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</si>
  <si>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</si>
  <si>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</si>
  <si>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</si>
  <si>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</si>
  <si>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</si>
  <si>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</si>
  <si>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</si>
  <si>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</si>
  <si>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</si>
  <si>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</si>
  <si>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1.</t>
  </si>
  <si>
    <t>Выручка от регулируемой деятельности с разбивкой по видам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</si>
  <si>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</si>
  <si>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</si>
  <si>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включая: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</si>
  <si>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</si>
  <si>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</si>
  <si>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кВт·ч</t>
  </si>
  <si>
    <t>руб./кВт*ч</t>
  </si>
  <si>
    <t xml:space="preserve"> объем приобретения</t>
  </si>
  <si>
    <t>кВт*ч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</si>
  <si>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</si>
  <si>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</si>
  <si>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</si>
  <si>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</si>
  <si>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</si>
  <si>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</si>
  <si>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</si>
  <si>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</si>
  <si>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</si>
  <si>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</si>
  <si>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</si>
  <si>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</si>
  <si>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</si>
  <si>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</si>
  <si>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5.</t>
  </si>
  <si>
    <t>Валовая прибыль (убытки)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</si>
  <si>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</si>
  <si>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</si>
  <si>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</si>
  <si>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>8.</t>
  </si>
  <si>
    <t>9.</t>
  </si>
  <si>
    <t>10.</t>
  </si>
  <si>
    <t xml:space="preserve">Объем сточных вод, принятых от потребителей оказываемых услуг </t>
  </si>
  <si>
    <r>
      <t>тыс. м</t>
    </r>
    <r>
      <rPr>
        <vertAlign val="superscript"/>
        <sz val="12"/>
        <rFont val="Times New Roman"/>
        <family val="1"/>
      </rPr>
      <t>3</t>
    </r>
  </si>
  <si>
    <t>чел.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</si>
  <si>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</si>
  <si>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</si>
  <si>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Среднесписочная численность основного производственного персонала</t>
  </si>
  <si>
    <t>Форма 3.6.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</si>
  <si>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</si>
  <si>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</si>
  <si>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</si>
  <si>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</si>
  <si>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</si>
  <si>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</si>
  <si>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</si>
  <si>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</si>
  <si>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</si>
  <si>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ед./км.</t>
  </si>
  <si>
    <t>шт.</t>
  </si>
  <si>
    <t>Доля исполненных в срок договоров о подключении (процент общего количества заключенных договоров о подключении)</t>
  </si>
  <si>
    <t>%</t>
  </si>
  <si>
    <t>дни</t>
  </si>
  <si>
    <t>Средняя продолжительности рассмотрения заявлений о подключении</t>
  </si>
  <si>
    <t>Протяженность канализационных сетей (в однотрубном исчислении) (километров)</t>
  </si>
  <si>
    <t>филиал ОАО "ОГК-2" - Череповецкая ГРЭС</t>
  </si>
  <si>
    <t>Филиппов Виктор Юрьевич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</si>
  <si>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</si>
  <si>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</si>
  <si>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</si>
  <si>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</si>
  <si>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</si>
  <si>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</si>
  <si>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водоотведения и очистки сточных вод</t>
  </si>
  <si>
    <t>168*</t>
  </si>
  <si>
    <t>* данные по количеству проб представлены по выпускам №1 и №2 в водный объект р.Суда</t>
  </si>
  <si>
    <t>ООО "Теплоэнергоремонт"</t>
  </si>
  <si>
    <t>за счет ввода</t>
  </si>
  <si>
    <t>за счет вывода</t>
  </si>
  <si>
    <t>за счет переоценки</t>
  </si>
  <si>
    <t>не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</si>
</sst>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3" fontId="1" fillId="0" borderId="10" xfId="64" applyFont="1" applyBorder="1" applyAlignment="1">
      <alignment/>
    </xf>
    <xf numFmtId="43" fontId="1" fillId="0" borderId="10" xfId="64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top" wrapText="1" indent="3"/>
    </xf>
    <xf numFmtId="43" fontId="1" fillId="0" borderId="0" xfId="62" applyFont="1" applyAlignment="1">
      <alignment/>
    </xf>
    <xf numFmtId="43" fontId="1" fillId="0" borderId="10" xfId="62" applyFont="1" applyBorder="1" applyAlignment="1">
      <alignment/>
    </xf>
    <xf numFmtId="0" fontId="0" fillId="0" borderId="11" xfId="0" applyBorder="1" applyAlignment="1">
      <alignment horizontal="left" vertical="center" wrapText="1" indent="1"/>
    </xf>
    <xf numFmtId="0" fontId="0" fillId="0" borderId="11" xfId="53" applyBorder="1" applyAlignment="1">
      <alignment horizontal="left" vertical="center" wrapText="1" indent="1"/>
      <protection/>
    </xf>
    <xf numFmtId="0" fontId="0" fillId="0" borderId="11" xfId="53" applyFont="1" applyBorder="1" applyAlignment="1" quotePrefix="1">
      <alignment horizontal="left" vertical="center" wrapText="1" indent="1"/>
      <protection/>
    </xf>
    <xf numFmtId="0" fontId="0" fillId="0" borderId="11" xfId="53" applyFont="1" applyBorder="1" applyAlignment="1">
      <alignment horizontal="left" vertical="center" wrapText="1" indent="1"/>
      <protection/>
    </xf>
    <xf numFmtId="0" fontId="29" fillId="0" borderId="11" xfId="42" applyBorder="1" applyAlignment="1">
      <alignment horizontal="left" vertical="center" wrapText="1" inden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left" vertical="top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right" vertical="center" wrapText="1" indent="1"/>
      <protection/>
    </xf>
    <xf numFmtId="0" fontId="1" fillId="0" borderId="12" xfId="54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 indent="2"/>
      <protection/>
    </xf>
    <xf numFmtId="0" fontId="1" fillId="0" borderId="10" xfId="54" applyFont="1" applyBorder="1" applyAlignment="1">
      <alignment horizontal="left" vertical="top" wrapText="1" indent="2"/>
      <protection/>
    </xf>
    <xf numFmtId="0" fontId="1" fillId="0" borderId="13" xfId="54" applyFont="1" applyBorder="1" applyAlignment="1">
      <alignment horizontal="right" vertical="top" wrapText="1" indent="2"/>
      <protection/>
    </xf>
    <xf numFmtId="0" fontId="1" fillId="0" borderId="13" xfId="54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55;&#1088;&#1086;&#1080;&#1079;&#1074;&#1086;&#1076;&#1089;&#1090;&#1074;&#1086;,%20&#1074;&#1099;&#1088;&#1091;&#1095;&#1082;&#1072;,%20&#1090;&#1086;&#1087;&#1083;&#1080;&#1074;&#1086;,%20&#1074;&#1086;&#1076;&#1072;%202014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4\&#1057;&#1074;&#1086;&#1076;%20&#1079;&#1072;%202014%20&#1075;&#1086;&#1076;\&#1057;&#1090;&#1086;&#1082;&#1080;%202014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Статпоказатели"/>
      <sheetName val="Выручка"/>
      <sheetName val="Выручка 4 блок"/>
      <sheetName val="Выручка свод"/>
      <sheetName val="Покупная ээ и услуги СО"/>
      <sheetName val="Покупная ээ и услуги СО 4 блок"/>
      <sheetName val="Пок ээ и услуги СО СВОД"/>
      <sheetName val="Производство"/>
      <sheetName val="Производство 4 блок"/>
      <sheetName val="Производство свод"/>
      <sheetName val="Топливо"/>
      <sheetName val="Топливо 4 блок"/>
      <sheetName val="Топливо свод"/>
      <sheetName val="Водный налог"/>
      <sheetName val="Прочие"/>
    </sheetNames>
    <sheetDataSet>
      <sheetData sheetId="4">
        <row r="25">
          <cell r="AO25">
            <v>6348.292289999999</v>
          </cell>
        </row>
      </sheetData>
      <sheetData sheetId="8">
        <row r="48">
          <cell r="AB48">
            <v>779.96935</v>
          </cell>
        </row>
        <row r="50">
          <cell r="AB50">
            <v>482.07366899999994</v>
          </cell>
        </row>
      </sheetData>
      <sheetData sheetId="15">
        <row r="29">
          <cell r="P29">
            <v>68.08053354621399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014"/>
      <sheetName val="2014 раскрытие"/>
      <sheetName val="Ф. 3.5"/>
    </sheetNames>
    <sheetDataSet>
      <sheetData sheetId="12">
        <row r="7">
          <cell r="E7">
            <v>10556559.56</v>
          </cell>
        </row>
      </sheetData>
      <sheetData sheetId="13">
        <row r="5">
          <cell r="J5">
            <v>14186418.480000002</v>
          </cell>
          <cell r="K5">
            <v>2926994.2600000002</v>
          </cell>
        </row>
        <row r="43">
          <cell r="J43">
            <v>534884.24</v>
          </cell>
        </row>
        <row r="71">
          <cell r="J71">
            <v>236723.94</v>
          </cell>
        </row>
        <row r="93">
          <cell r="J93">
            <v>2260336.79</v>
          </cell>
        </row>
        <row r="99">
          <cell r="K99">
            <v>548330.48</v>
          </cell>
        </row>
        <row r="126">
          <cell r="J126">
            <v>4201035.95</v>
          </cell>
          <cell r="K126">
            <v>984799.0599999999</v>
          </cell>
        </row>
        <row r="151">
          <cell r="J151">
            <v>1268712.8299999998</v>
          </cell>
          <cell r="K151">
            <v>300321.44</v>
          </cell>
        </row>
        <row r="172">
          <cell r="J172">
            <v>1902423.73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91.7109375" style="3" customWidth="1"/>
    <col min="2" max="2" width="33.7109375" style="1" customWidth="1"/>
    <col min="3" max="16384" width="9.140625" style="1" customWidth="1"/>
  </cols>
  <sheetData>
    <row r="1" spans="1:2" s="2" customFormat="1" ht="18.75">
      <c r="A1" s="33" t="s">
        <v>11</v>
      </c>
      <c r="B1" s="33"/>
    </row>
    <row r="3" spans="1:2" ht="31.5" customHeight="1">
      <c r="A3" s="4" t="s">
        <v>0</v>
      </c>
      <c r="B3" s="13" t="s">
        <v>83</v>
      </c>
    </row>
    <row r="4" spans="1:2" ht="31.5" customHeight="1">
      <c r="A4" s="4" t="s">
        <v>1</v>
      </c>
      <c r="B4" s="13" t="s">
        <v>84</v>
      </c>
    </row>
    <row r="5" spans="1:2" ht="31.5" customHeight="1">
      <c r="A5" s="4" t="s">
        <v>2</v>
      </c>
      <c r="B5" s="14" t="s">
        <v>85</v>
      </c>
    </row>
    <row r="6" spans="1:2" ht="31.5" customHeight="1">
      <c r="A6" s="4" t="s">
        <v>14</v>
      </c>
      <c r="B6" s="13" t="s">
        <v>86</v>
      </c>
    </row>
    <row r="7" spans="1:2" ht="31.5" customHeight="1">
      <c r="A7" s="4" t="s">
        <v>3</v>
      </c>
      <c r="B7" s="13" t="s">
        <v>86</v>
      </c>
    </row>
    <row r="8" spans="1:2" ht="31.5" customHeight="1">
      <c r="A8" s="4" t="s">
        <v>4</v>
      </c>
      <c r="B8" s="15" t="s">
        <v>87</v>
      </c>
    </row>
    <row r="9" spans="1:2" ht="31.5" customHeight="1">
      <c r="A9" s="4" t="s">
        <v>8</v>
      </c>
      <c r="B9" s="16" t="s">
        <v>88</v>
      </c>
    </row>
    <row r="10" spans="1:2" ht="31.5" customHeight="1">
      <c r="A10" s="4" t="s">
        <v>5</v>
      </c>
      <c r="B10" s="16" t="s">
        <v>89</v>
      </c>
    </row>
    <row r="11" spans="1:2" ht="31.5" customHeight="1">
      <c r="A11" s="4" t="s">
        <v>6</v>
      </c>
      <c r="B11" s="15" t="s">
        <v>90</v>
      </c>
    </row>
    <row r="12" spans="1:2" ht="38.25">
      <c r="A12" s="4" t="s">
        <v>7</v>
      </c>
      <c r="B12" s="12" t="s">
        <v>91</v>
      </c>
    </row>
    <row r="13" spans="1:2" ht="31.5" customHeight="1">
      <c r="A13" s="4" t="s">
        <v>82</v>
      </c>
      <c r="B13" s="12">
        <v>7.27</v>
      </c>
    </row>
    <row r="14" spans="1:2" ht="31.5" customHeight="1">
      <c r="A14" s="4" t="s">
        <v>9</v>
      </c>
      <c r="B14" s="12">
        <v>6</v>
      </c>
    </row>
    <row r="15" spans="1:2" ht="15.75">
      <c r="A15" s="4" t="s">
        <v>10</v>
      </c>
      <c r="B15" s="12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25" right="0.25" top="0.75" bottom="0.75" header="0.3" footer="0.3"/>
  <pageSetup fitToHeight="0" fitToWidth="1" horizontalDpi="600" verticalDpi="600" orientation="portrait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6">
      <selection activeCell="A24" sqref="A24"/>
    </sheetView>
  </sheetViews>
  <sheetFormatPr defaultColWidth="9.140625" defaultRowHeight="12.75"/>
  <cols>
    <col min="1" max="1" width="6.28125" style="19" customWidth="1"/>
    <col min="2" max="2" width="89.7109375" style="20" customWidth="1"/>
    <col min="3" max="3" width="16.57421875" style="19" customWidth="1"/>
    <col min="4" max="4" width="25.421875" style="19" customWidth="1"/>
    <col min="5" max="16384" width="9.140625" style="1" customWidth="1"/>
  </cols>
  <sheetData>
    <row r="1" spans="1:4" s="2" customFormat="1" ht="42.75" customHeight="1">
      <c r="A1" s="34" t="s">
        <v>12</v>
      </c>
      <c r="B1" s="34"/>
      <c r="C1" s="34"/>
      <c r="D1" s="34"/>
    </row>
    <row r="3" spans="1:4" ht="15.75">
      <c r="A3" s="21" t="s">
        <v>27</v>
      </c>
      <c r="B3" s="22" t="s">
        <v>28</v>
      </c>
      <c r="C3" s="23" t="s">
        <v>29</v>
      </c>
      <c r="D3" s="6">
        <f>'[1]Выручка свод'!$AO$25</f>
        <v>6348.292289999999</v>
      </c>
    </row>
    <row r="4" spans="1:4" ht="31.5">
      <c r="A4" s="21" t="s">
        <v>30</v>
      </c>
      <c r="B4" s="22" t="s">
        <v>31</v>
      </c>
      <c r="C4" s="23" t="s">
        <v>29</v>
      </c>
      <c r="D4" s="6">
        <f>D5+D6+D9+D10+D11+D12+D13+D14+D15+D16+D18+D19</f>
        <v>17113.412740000003</v>
      </c>
    </row>
    <row r="5" spans="1:4" ht="31.5">
      <c r="A5" s="24" t="s">
        <v>15</v>
      </c>
      <c r="B5" s="25" t="s">
        <v>32</v>
      </c>
      <c r="C5" s="23" t="s">
        <v>29</v>
      </c>
      <c r="D5" s="6">
        <v>0</v>
      </c>
    </row>
    <row r="6" spans="1:4" ht="31.5">
      <c r="A6" s="24" t="s">
        <v>16</v>
      </c>
      <c r="B6" s="25" t="s">
        <v>33</v>
      </c>
      <c r="C6" s="23" t="s">
        <v>29</v>
      </c>
      <c r="D6" s="6">
        <v>0</v>
      </c>
    </row>
    <row r="7" spans="1:4" ht="15.75">
      <c r="A7" s="24"/>
      <c r="B7" s="26" t="s">
        <v>34</v>
      </c>
      <c r="C7" s="23" t="s">
        <v>35</v>
      </c>
      <c r="D7" s="6"/>
    </row>
    <row r="8" spans="1:4" ht="15.75">
      <c r="A8" s="24"/>
      <c r="B8" s="26" t="s">
        <v>36</v>
      </c>
      <c r="C8" s="23" t="s">
        <v>37</v>
      </c>
      <c r="D8" s="6"/>
    </row>
    <row r="9" spans="1:4" ht="15.75">
      <c r="A9" s="24" t="s">
        <v>17</v>
      </c>
      <c r="B9" s="25" t="s">
        <v>38</v>
      </c>
      <c r="C9" s="23" t="s">
        <v>29</v>
      </c>
      <c r="D9" s="6">
        <f>('[2]2014 раскрытие'!J71)/1000</f>
        <v>236.72394</v>
      </c>
    </row>
    <row r="10" spans="1:4" ht="31.5">
      <c r="A10" s="24" t="s">
        <v>18</v>
      </c>
      <c r="B10" s="25" t="s">
        <v>39</v>
      </c>
      <c r="C10" s="23" t="s">
        <v>29</v>
      </c>
      <c r="D10" s="6">
        <f>('[2]2014 раскрытие'!J126+'[2]2014 раскрытие'!J151)/1000</f>
        <v>5469.74878</v>
      </c>
    </row>
    <row r="11" spans="1:4" ht="31.5">
      <c r="A11" s="24" t="s">
        <v>19</v>
      </c>
      <c r="B11" s="25" t="s">
        <v>40</v>
      </c>
      <c r="C11" s="23" t="s">
        <v>29</v>
      </c>
      <c r="D11" s="6">
        <f>('[2]2014 раскрытие'!K151+'[2]2014 раскрытие'!K126)/1000</f>
        <v>1285.1205</v>
      </c>
    </row>
    <row r="12" spans="1:4" ht="15.75">
      <c r="A12" s="24" t="s">
        <v>20</v>
      </c>
      <c r="B12" s="25" t="s">
        <v>41</v>
      </c>
      <c r="C12" s="23" t="s">
        <v>29</v>
      </c>
      <c r="D12" s="6">
        <f>('[2]2014 раскрытие'!J172)/1000</f>
        <v>1902.42373</v>
      </c>
    </row>
    <row r="13" spans="1:4" ht="31.5">
      <c r="A13" s="24" t="s">
        <v>21</v>
      </c>
      <c r="B13" s="25" t="s">
        <v>42</v>
      </c>
      <c r="C13" s="23" t="s">
        <v>29</v>
      </c>
      <c r="D13" s="6">
        <v>0</v>
      </c>
    </row>
    <row r="14" spans="1:4" ht="31.5">
      <c r="A14" s="24" t="s">
        <v>22</v>
      </c>
      <c r="B14" s="25" t="s">
        <v>43</v>
      </c>
      <c r="C14" s="23" t="s">
        <v>29</v>
      </c>
      <c r="D14" s="6">
        <f>'[2]2014 раскрытие'!K5/1000-D12-D18</f>
        <v>476.24005000000045</v>
      </c>
    </row>
    <row r="15" spans="1:4" ht="31.5">
      <c r="A15" s="24" t="s">
        <v>23</v>
      </c>
      <c r="B15" s="27" t="s">
        <v>44</v>
      </c>
      <c r="C15" s="23" t="s">
        <v>29</v>
      </c>
      <c r="D15" s="6">
        <v>0</v>
      </c>
    </row>
    <row r="16" spans="1:4" ht="63">
      <c r="A16" s="24" t="s">
        <v>24</v>
      </c>
      <c r="B16" s="27" t="s">
        <v>45</v>
      </c>
      <c r="C16" s="23" t="s">
        <v>29</v>
      </c>
      <c r="D16" s="6">
        <f>('[2]2014 раскрытие'!J43+'[2]2014 раскрытие'!J93)/1000</f>
        <v>2795.22103</v>
      </c>
    </row>
    <row r="17" spans="1:4" ht="15.75">
      <c r="A17" s="24"/>
      <c r="B17" s="28" t="s">
        <v>94</v>
      </c>
      <c r="C17" s="23" t="s">
        <v>29</v>
      </c>
      <c r="D17" s="6">
        <f>D16</f>
        <v>2795.22103</v>
      </c>
    </row>
    <row r="18" spans="1:4" ht="78.75">
      <c r="A18" s="24" t="s">
        <v>25</v>
      </c>
      <c r="B18" s="29" t="s">
        <v>46</v>
      </c>
      <c r="C18" s="23" t="s">
        <v>29</v>
      </c>
      <c r="D18" s="6">
        <f>'[2]2014 раскрытие'!K99/1000</f>
        <v>548.33048</v>
      </c>
    </row>
    <row r="19" spans="1:4" ht="63">
      <c r="A19" s="24" t="s">
        <v>26</v>
      </c>
      <c r="B19" s="27" t="s">
        <v>47</v>
      </c>
      <c r="C19" s="23" t="s">
        <v>29</v>
      </c>
      <c r="D19" s="6">
        <f>('[2]2014 раскрытие'!J5+'[2]2014 раскрытие'!K5)/1000-D18-D16-D14-D12-D11-D10-D9</f>
        <v>4399.604230000003</v>
      </c>
    </row>
    <row r="20" spans="1:4" ht="47.25">
      <c r="A20" s="21" t="s">
        <v>48</v>
      </c>
      <c r="B20" s="22" t="s">
        <v>49</v>
      </c>
      <c r="C20" s="23" t="s">
        <v>29</v>
      </c>
      <c r="D20" s="6">
        <f>D25-'[1]Прочие'!$P$29</f>
        <v>-4276.347803546214</v>
      </c>
    </row>
    <row r="21" spans="1:4" ht="31.5">
      <c r="A21" s="21" t="s">
        <v>50</v>
      </c>
      <c r="B21" s="22" t="s">
        <v>51</v>
      </c>
      <c r="C21" s="23" t="s">
        <v>29</v>
      </c>
      <c r="D21" s="6">
        <f>SUM(D22:D24)</f>
        <v>67.69999999999999</v>
      </c>
    </row>
    <row r="22" spans="1:4" ht="15.75">
      <c r="A22" s="21"/>
      <c r="B22" s="30" t="s">
        <v>95</v>
      </c>
      <c r="C22" s="23" t="s">
        <v>29</v>
      </c>
      <c r="D22" s="6">
        <v>98.3</v>
      </c>
    </row>
    <row r="23" spans="1:4" ht="15.75">
      <c r="A23" s="21"/>
      <c r="B23" s="30" t="s">
        <v>96</v>
      </c>
      <c r="C23" s="23" t="s">
        <v>29</v>
      </c>
      <c r="D23" s="6">
        <v>-30.6</v>
      </c>
    </row>
    <row r="24" spans="1:4" ht="15.75">
      <c r="A24" s="21"/>
      <c r="B24" s="30" t="s">
        <v>97</v>
      </c>
      <c r="C24" s="23" t="s">
        <v>29</v>
      </c>
      <c r="D24" s="6">
        <v>0</v>
      </c>
    </row>
    <row r="25" spans="1:4" ht="31.5">
      <c r="A25" s="21" t="s">
        <v>52</v>
      </c>
      <c r="B25" s="22" t="s">
        <v>53</v>
      </c>
      <c r="C25" s="23" t="s">
        <v>29</v>
      </c>
      <c r="D25" s="6">
        <f>D3-'[2]2014'!E7/1000</f>
        <v>-4208.26727</v>
      </c>
    </row>
    <row r="26" spans="1:4" ht="47.25">
      <c r="A26" s="21" t="s">
        <v>54</v>
      </c>
      <c r="B26" s="22" t="s">
        <v>55</v>
      </c>
      <c r="C26" s="23"/>
      <c r="D26" s="7" t="s">
        <v>98</v>
      </c>
    </row>
    <row r="27" spans="1:4" ht="18.75">
      <c r="A27" s="21" t="s">
        <v>56</v>
      </c>
      <c r="B27" s="31" t="s">
        <v>60</v>
      </c>
      <c r="C27" s="23" t="s">
        <v>61</v>
      </c>
      <c r="D27" s="6">
        <v>0</v>
      </c>
    </row>
    <row r="28" spans="1:4" ht="31.5">
      <c r="A28" s="21" t="s">
        <v>57</v>
      </c>
      <c r="B28" s="31" t="s">
        <v>63</v>
      </c>
      <c r="C28" s="23" t="s">
        <v>61</v>
      </c>
      <c r="D28" s="6">
        <f>'[1]Производство'!$AB$50</f>
        <v>482.07366899999994</v>
      </c>
    </row>
    <row r="29" spans="1:4" ht="18.75">
      <c r="A29" s="21" t="s">
        <v>58</v>
      </c>
      <c r="B29" s="31" t="s">
        <v>64</v>
      </c>
      <c r="C29" s="23" t="s">
        <v>61</v>
      </c>
      <c r="D29" s="6">
        <f>'[1]Производство'!$AB$48</f>
        <v>779.96935</v>
      </c>
    </row>
    <row r="30" spans="1:4" ht="15.75">
      <c r="A30" s="21" t="s">
        <v>59</v>
      </c>
      <c r="B30" s="31" t="s">
        <v>65</v>
      </c>
      <c r="C30" s="32" t="s">
        <v>62</v>
      </c>
      <c r="D30" s="6">
        <v>18</v>
      </c>
    </row>
  </sheetData>
  <sheetProtection/>
  <mergeCells count="1"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9.7109375" style="3" customWidth="1"/>
    <col min="2" max="2" width="80.28125" style="3" customWidth="1"/>
    <col min="3" max="3" width="10.7109375" style="3" customWidth="1"/>
    <col min="4" max="4" width="21.57421875" style="1" customWidth="1"/>
    <col min="5" max="16384" width="9.140625" style="1" customWidth="1"/>
  </cols>
  <sheetData>
    <row r="1" spans="1:4" s="2" customFormat="1" ht="42.75" customHeight="1">
      <c r="A1" s="36" t="s">
        <v>66</v>
      </c>
      <c r="B1" s="36"/>
      <c r="C1" s="36"/>
      <c r="D1" s="36"/>
    </row>
    <row r="2" spans="1:4" ht="15.75">
      <c r="A2" s="1"/>
      <c r="B2" s="35"/>
      <c r="C2" s="35"/>
      <c r="D2" s="35"/>
    </row>
    <row r="4" spans="1:4" ht="31.5">
      <c r="A4" s="5" t="s">
        <v>27</v>
      </c>
      <c r="B4" s="4" t="s">
        <v>67</v>
      </c>
      <c r="C4" s="5" t="s">
        <v>76</v>
      </c>
      <c r="D4" s="17">
        <v>0</v>
      </c>
    </row>
    <row r="5" spans="1:4" ht="31.5">
      <c r="A5" s="5" t="s">
        <v>30</v>
      </c>
      <c r="B5" s="4" t="s">
        <v>68</v>
      </c>
      <c r="C5" s="5"/>
      <c r="D5" s="17" t="s">
        <v>92</v>
      </c>
    </row>
    <row r="6" spans="1:4" ht="15.75">
      <c r="A6" s="8" t="s">
        <v>15</v>
      </c>
      <c r="B6" s="9" t="s">
        <v>69</v>
      </c>
      <c r="C6" s="5" t="s">
        <v>77</v>
      </c>
      <c r="D6" s="17">
        <v>24</v>
      </c>
    </row>
    <row r="7" spans="1:4" ht="15.75">
      <c r="A7" s="8" t="s">
        <v>16</v>
      </c>
      <c r="B7" s="9" t="s">
        <v>70</v>
      </c>
      <c r="C7" s="5" t="s">
        <v>77</v>
      </c>
      <c r="D7" s="17">
        <v>24</v>
      </c>
    </row>
    <row r="8" spans="1:4" ht="15.75">
      <c r="A8" s="8" t="s">
        <v>17</v>
      </c>
      <c r="B8" s="9" t="s">
        <v>71</v>
      </c>
      <c r="C8" s="5" t="s">
        <v>77</v>
      </c>
      <c r="D8" s="17">
        <v>24</v>
      </c>
    </row>
    <row r="9" spans="1:4" ht="15.75">
      <c r="A9" s="8" t="s">
        <v>18</v>
      </c>
      <c r="B9" s="9" t="s">
        <v>72</v>
      </c>
      <c r="C9" s="5" t="s">
        <v>77</v>
      </c>
      <c r="D9" s="17">
        <v>24</v>
      </c>
    </row>
    <row r="10" spans="1:4" ht="15.75">
      <c r="A10" s="8" t="s">
        <v>19</v>
      </c>
      <c r="B10" s="9" t="s">
        <v>73</v>
      </c>
      <c r="C10" s="5" t="s">
        <v>77</v>
      </c>
      <c r="D10" s="17">
        <v>24</v>
      </c>
    </row>
    <row r="11" spans="1:4" ht="15.75">
      <c r="A11" s="8" t="s">
        <v>20</v>
      </c>
      <c r="B11" s="9" t="s">
        <v>74</v>
      </c>
      <c r="C11" s="5" t="s">
        <v>77</v>
      </c>
      <c r="D11" s="17">
        <v>24</v>
      </c>
    </row>
    <row r="12" spans="1:4" ht="15.75">
      <c r="A12" s="8" t="s">
        <v>21</v>
      </c>
      <c r="B12" s="9" t="s">
        <v>75</v>
      </c>
      <c r="C12" s="5" t="s">
        <v>77</v>
      </c>
      <c r="D12" s="17">
        <v>24</v>
      </c>
    </row>
    <row r="13" spans="1:4" ht="63">
      <c r="A13" s="5" t="s">
        <v>48</v>
      </c>
      <c r="B13" s="4" t="s">
        <v>13</v>
      </c>
      <c r="C13" s="5"/>
      <c r="D13" s="17">
        <v>6</v>
      </c>
    </row>
    <row r="14" spans="1:4" ht="15.75">
      <c r="A14" s="8" t="s">
        <v>15</v>
      </c>
      <c r="B14" s="9" t="s">
        <v>69</v>
      </c>
      <c r="C14" s="5" t="s">
        <v>77</v>
      </c>
      <c r="D14" s="17">
        <v>0</v>
      </c>
    </row>
    <row r="15" spans="1:4" ht="15.75">
      <c r="A15" s="8" t="s">
        <v>16</v>
      </c>
      <c r="B15" s="9" t="s">
        <v>70</v>
      </c>
      <c r="C15" s="5" t="s">
        <v>77</v>
      </c>
      <c r="D15" s="17">
        <v>0</v>
      </c>
    </row>
    <row r="16" spans="1:4" ht="15.75">
      <c r="A16" s="8" t="s">
        <v>17</v>
      </c>
      <c r="B16" s="9" t="s">
        <v>71</v>
      </c>
      <c r="C16" s="5" t="s">
        <v>77</v>
      </c>
      <c r="D16" s="17">
        <v>0</v>
      </c>
    </row>
    <row r="17" spans="1:4" ht="15.75">
      <c r="A17" s="8" t="s">
        <v>18</v>
      </c>
      <c r="B17" s="9" t="s">
        <v>72</v>
      </c>
      <c r="C17" s="5" t="s">
        <v>77</v>
      </c>
      <c r="D17" s="17">
        <v>0</v>
      </c>
    </row>
    <row r="18" spans="1:4" ht="15.75">
      <c r="A18" s="8" t="s">
        <v>19</v>
      </c>
      <c r="B18" s="9" t="s">
        <v>73</v>
      </c>
      <c r="C18" s="5" t="s">
        <v>77</v>
      </c>
      <c r="D18" s="17">
        <v>0</v>
      </c>
    </row>
    <row r="19" spans="1:4" ht="15.75">
      <c r="A19" s="8" t="s">
        <v>20</v>
      </c>
      <c r="B19" s="9" t="s">
        <v>74</v>
      </c>
      <c r="C19" s="5" t="s">
        <v>77</v>
      </c>
      <c r="D19" s="17">
        <v>0</v>
      </c>
    </row>
    <row r="20" spans="1:4" ht="15.75">
      <c r="A20" s="8" t="s">
        <v>21</v>
      </c>
      <c r="B20" s="9" t="s">
        <v>75</v>
      </c>
      <c r="C20" s="5" t="s">
        <v>77</v>
      </c>
      <c r="D20" s="17">
        <v>6</v>
      </c>
    </row>
    <row r="21" spans="1:4" ht="31.5">
      <c r="A21" s="5" t="s">
        <v>50</v>
      </c>
      <c r="B21" s="4" t="s">
        <v>78</v>
      </c>
      <c r="C21" s="5" t="s">
        <v>79</v>
      </c>
      <c r="D21" s="11">
        <v>0</v>
      </c>
    </row>
    <row r="22" spans="1:4" ht="15.75">
      <c r="A22" s="5" t="s">
        <v>52</v>
      </c>
      <c r="B22" s="4" t="s">
        <v>81</v>
      </c>
      <c r="C22" s="5" t="s">
        <v>80</v>
      </c>
      <c r="D22" s="11">
        <v>0</v>
      </c>
    </row>
    <row r="23" ht="15.75">
      <c r="D23" s="10"/>
    </row>
    <row r="24" ht="15.75">
      <c r="A24" s="18" t="s">
        <v>93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2015-03-11T10:49:20Z</cp:lastPrinted>
  <dcterms:created xsi:type="dcterms:W3CDTF">2014-02-18T09:47:48Z</dcterms:created>
  <dcterms:modified xsi:type="dcterms:W3CDTF">2015-03-11T10:49:29Z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