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570" windowWidth="15480" windowHeight="8130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REESTR!$A$2:$C$207</definedName>
    <definedName name="LIST_ORG_WARM">REESTR_ORG!$A$2:$H$92</definedName>
    <definedName name="logical">TEHSHEET!$B$3:$B$4</definedName>
    <definedName name="mo">Титульный!$G$23</definedName>
    <definedName name="MO_LIST_10">REESTR!$B$70:$B$81</definedName>
    <definedName name="MO_LIST_11">REESTR!$B$82:$B$91</definedName>
    <definedName name="MO_LIST_12">REESTR!$B$92:$B$102</definedName>
    <definedName name="MO_LIST_13">REESTR!$B$103:$B$111</definedName>
    <definedName name="MO_LIST_14">REESTR!$B$112:$B$119</definedName>
    <definedName name="MO_LIST_15">REESTR!$B$120:$B$127</definedName>
    <definedName name="MO_LIST_16">REESTR!$B$128:$B$135</definedName>
    <definedName name="MO_LIST_17">REESTR!$B$136:$B$141</definedName>
    <definedName name="MO_LIST_18">REESTR!$B$142:$B$151</definedName>
    <definedName name="MO_LIST_19">REESTR!$B$152:$B$163</definedName>
    <definedName name="MO_LIST_2">REESTR!$B$2:$B$9</definedName>
    <definedName name="MO_LIST_20">REESTR!$B$164:$B$170</definedName>
    <definedName name="MO_LIST_21">REESTR!$B$171:$B$175</definedName>
    <definedName name="MO_LIST_22">REESTR!$B$176:$B$182</definedName>
    <definedName name="MO_LIST_23">REESTR!$B$183:$B$191</definedName>
    <definedName name="MO_LIST_24">REESTR!$B$192:$B$198</definedName>
    <definedName name="MO_LIST_25">REESTR!$B$199:$B$203</definedName>
    <definedName name="MO_LIST_26">REESTR!$B$204:$B$205</definedName>
    <definedName name="MO_LIST_27">REESTR!$B$206:$B$207</definedName>
    <definedName name="MO_LIST_28">REESTR!$A$161:$A$169</definedName>
    <definedName name="MO_LIST_29">REESTR!$A$170:$A$182</definedName>
    <definedName name="MO_LIST_3">REESTR!$B$10:$B$22</definedName>
    <definedName name="MO_LIST_30">REESTR!$A$183:$A$193</definedName>
    <definedName name="MO_LIST_31">REESTR!$A$194:$A$201</definedName>
    <definedName name="MO_LIST_32">REESTR!$A$202:$A$217</definedName>
    <definedName name="MO_LIST_33">REESTR!$A$218:$A$221</definedName>
    <definedName name="MO_LIST_34">REESTR!$A$222:$A$231</definedName>
    <definedName name="MO_LIST_35">REESTR!$A$232:$A$240</definedName>
    <definedName name="MO_LIST_36">REESTR!$A$241:$A$254</definedName>
    <definedName name="MO_LIST_37">REESTR!$A$255:$A$262</definedName>
    <definedName name="MO_LIST_38">REESTR!$A$263:$A$272</definedName>
    <definedName name="MO_LIST_39">REESTR!$A$273:$A$280</definedName>
    <definedName name="MO_LIST_4">REESTR!$B$23:$B$32</definedName>
    <definedName name="MO_LIST_40">REESTR!$A$281:$A$299</definedName>
    <definedName name="MO_LIST_41">REESTR!$A$300</definedName>
    <definedName name="MO_LIST_42">REESTR!$A$301:$A$308</definedName>
    <definedName name="MO_LIST_43">REESTR!$A$309:$A$321</definedName>
    <definedName name="MO_LIST_44">REESTR!$A$322:$A$333</definedName>
    <definedName name="MO_LIST_45">REESTR!$A$334:$A$343</definedName>
    <definedName name="MO_LIST_46">REESTR!$A$344:$A$354</definedName>
    <definedName name="MO_LIST_47">REESTR!$A$355:$A$365</definedName>
    <definedName name="MO_LIST_48">REESTR!$A$366:$A$372</definedName>
    <definedName name="MO_LIST_49">REESTR!$A$373</definedName>
    <definedName name="MO_LIST_5">REESTR!$B$33:$B$39</definedName>
    <definedName name="MO_LIST_50">REESTR!$A$374:$A$385</definedName>
    <definedName name="MO_LIST_51">REESTR!$A$386:$A$396</definedName>
    <definedName name="MO_LIST_52">REESTR!$A$397:$A$400</definedName>
    <definedName name="MO_LIST_53">REESTR!$A$401:$A$411</definedName>
    <definedName name="MO_LIST_54">REESTR!$A$412:$A$423</definedName>
    <definedName name="MO_LIST_55">REESTR!$A$424:$A$432</definedName>
    <definedName name="MO_LIST_56">REESTR!$A$433:$A$442</definedName>
    <definedName name="MO_LIST_57">REESTR!$A$443:$A$450</definedName>
    <definedName name="MO_LIST_58">REESTR!$A$451:$A$465</definedName>
    <definedName name="MO_LIST_59">REESTR!$A$466</definedName>
    <definedName name="MO_LIST_6">REESTR!$B$40:$B$46</definedName>
    <definedName name="MO_LIST_60">REESTR!$A$467:$A$476</definedName>
    <definedName name="MO_LIST_7">REESTR!$B$47:$B$51</definedName>
    <definedName name="MO_LIST_8">REESTR!$B$52:$B$61</definedName>
    <definedName name="MO_LIST_9">REESTR!$B$62:$B$69</definedName>
    <definedName name="mo_zag">Титульный!$E$23</definedName>
    <definedName name="mr">Титульный!$G$22</definedName>
    <definedName name="MR_ADD">'ТС инвестиции'!$J:$J</definedName>
    <definedName name="MR_LIST">REESTR!$D$2:$D$27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4519" fullCalcOnLoad="1"/>
</workbook>
</file>

<file path=xl/calcChain.xml><?xml version="1.0" encoding="utf-8"?>
<calcChain xmlns="http://schemas.openxmlformats.org/spreadsheetml/2006/main">
  <c r="I36" i="34"/>
  <c r="I25"/>
  <c r="I18"/>
  <c r="C9" i="35"/>
  <c r="C4"/>
  <c r="J21" i="34"/>
  <c r="J20" s="1"/>
  <c r="J5" i="20"/>
  <c r="J4" s="1"/>
  <c r="H4" s="1"/>
  <c r="F14" i="46"/>
  <c r="K15" i="39"/>
  <c r="K16"/>
  <c r="K17"/>
  <c r="I16" i="34"/>
  <c r="G18" i="33"/>
  <c r="J20" i="37"/>
  <c r="G20"/>
  <c r="I5" i="20"/>
  <c r="I21" i="34"/>
  <c r="C6" i="35"/>
  <c r="F13" i="37"/>
  <c r="G13" s="1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3" s="1"/>
  <c r="G39" s="1"/>
  <c r="G45"/>
  <c r="G46"/>
  <c r="G47"/>
  <c r="G48"/>
  <c r="J43"/>
  <c r="J39"/>
  <c r="G41"/>
  <c r="G49"/>
  <c r="G50"/>
  <c r="G51"/>
  <c r="G52"/>
  <c r="C8" i="35"/>
  <c r="C7"/>
  <c r="C5"/>
  <c r="C3"/>
  <c r="F13" i="34"/>
  <c r="H13" s="1"/>
  <c r="I13" s="1"/>
  <c r="I51"/>
  <c r="F13" i="33"/>
  <c r="G13" s="1"/>
  <c r="F13" i="31"/>
  <c r="G13" s="1"/>
  <c r="A1" i="23"/>
  <c r="B1"/>
  <c r="C1"/>
  <c r="A2"/>
  <c r="B2"/>
  <c r="A3"/>
  <c r="B3"/>
  <c r="A4"/>
  <c r="B4"/>
  <c r="K14" i="39"/>
  <c r="P2" i="38"/>
  <c r="G3" i="23" l="1"/>
</calcChain>
</file>

<file path=xl/sharedStrings.xml><?xml version="1.0" encoding="utf-8"?>
<sst xmlns="http://schemas.openxmlformats.org/spreadsheetml/2006/main" count="2033" uniqueCount="1167">
  <si>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</si>
  <si>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</si>
  <si>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</si>
  <si>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</si>
  <si>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</si>
  <si>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</si>
  <si>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</si>
  <si>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</si>
  <si>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</si>
  <si>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</si>
  <si>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</si>
  <si>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</si>
  <si>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</si>
  <si>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</si>
  <si>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</si>
  <si>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</si>
  <si>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</si>
  <si>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</si>
  <si>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</si>
  <si>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</si>
  <si>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</si>
  <si>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</si>
  <si>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</si>
  <si>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</si>
  <si>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</si>
  <si>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</si>
  <si>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</si>
  <si>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</si>
  <si>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</si>
  <si>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</si>
  <si>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</si>
  <si>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</si>
  <si>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</si>
  <si>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</si>
  <si>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</si>
  <si>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</si>
  <si>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</si>
  <si>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</si>
  <si>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</si>
  <si>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</si>
  <si>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</si>
  <si>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</si>
  <si>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</si>
  <si>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</si>
  <si>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</si>
  <si>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</si>
  <si>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</si>
  <si>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</si>
  <si>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</si>
  <si>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</si>
  <si>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</si>
  <si>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</si>
  <si>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</si>
  <si>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</si>
  <si>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</si>
  <si>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</si>
  <si>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</si>
  <si>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</si>
  <si>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</si>
  <si>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</si>
  <si>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</si>
  <si>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</si>
  <si>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</si>
  <si>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</si>
  <si>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</si>
  <si>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</si>
  <si>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</si>
  <si>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</si>
  <si>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</si>
  <si>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</si>
  <si>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</si>
  <si>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</si>
  <si>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</si>
  <si>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</si>
  <si>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</si>
  <si>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</si>
  <si>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</si>
  <si>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</si>
  <si>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</si>
  <si>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</si>
  <si>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</si>
  <si>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</si>
  <si>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</si>
  <si>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</si>
  <si>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</si>
  <si>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</si>
  <si>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</si>
  <si>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</si>
  <si>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</si>
  <si>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</si>
  <si>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</si>
  <si>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</si>
  <si>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</si>
  <si>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</si>
  <si>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</si>
  <si>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</si>
  <si>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</si>
  <si>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</si>
  <si>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</si>
  <si>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</si>
  <si>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</si>
  <si>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</si>
  <si>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</si>
  <si>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</si>
  <si>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</si>
  <si>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</si>
  <si>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</si>
  <si>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</si>
  <si>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</si>
  <si>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</si>
  <si>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</si>
  <si>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</si>
  <si>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</si>
  <si>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</si>
  <si>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</si>
  <si>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</si>
  <si>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</si>
  <si>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</si>
  <si>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</si>
  <si>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</si>
  <si>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</si>
  <si>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</si>
  <si>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</si>
  <si>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</si>
  <si>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</si>
  <si>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</si>
  <si>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</si>
  <si>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</si>
  <si>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</si>
  <si>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</si>
  <si>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</si>
  <si>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</si>
  <si>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</si>
  <si>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</si>
  <si>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</si>
  <si>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</si>
  <si>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</si>
  <si>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</si>
  <si>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</si>
  <si>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</si>
  <si>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</si>
  <si>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</si>
  <si>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</si>
  <si>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</si>
  <si>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</si>
  <si>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</si>
  <si>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</si>
  <si>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</si>
  <si>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</si>
  <si>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</si>
  <si>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</si>
  <si>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</si>
  <si>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</si>
  <si>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</si>
  <si>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</si>
  <si>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</si>
  <si>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</si>
  <si>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</si>
  <si>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</si>
  <si>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</si>
  <si>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</si>
  <si>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</si>
  <si>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</si>
  <si>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</si>
  <si>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</si>
  <si>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</si>
  <si>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</si>
  <si>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</si>
  <si>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</si>
  <si>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</si>
  <si>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</si>
  <si>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</si>
  <si>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</si>
  <si>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</si>
  <si>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</si>
  <si>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</si>
  <si>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</si>
  <si>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</si>
  <si>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</si>
  <si>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</si>
  <si>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</si>
  <si>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</si>
  <si>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</si>
  <si>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</si>
  <si>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</si>
  <si>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</si>
  <si>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</si>
  <si>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</si>
  <si>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</si>
  <si>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</si>
  <si>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</si>
  <si>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</si>
  <si>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</si>
  <si>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</si>
  <si>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</si>
  <si>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</si>
  <si>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</si>
  <si>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</si>
  <si>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</si>
  <si>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</si>
  <si>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</si>
  <si>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</si>
  <si>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</si>
  <si>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</si>
  <si>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</si>
  <si>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</si>
  <si>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</si>
  <si>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</si>
  <si>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</si>
  <si>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</si>
  <si>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</si>
  <si>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</si>
  <si>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</si>
  <si>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</si>
  <si>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</si>
  <si>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</si>
  <si>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</si>
  <si>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</si>
  <si>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</si>
  <si>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</si>
  <si>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</si>
  <si>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</si>
  <si>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</si>
  <si>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</si>
  <si>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</si>
  <si>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</si>
  <si>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</si>
  <si>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</si>
  <si>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</si>
  <si>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</si>
  <si>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</si>
  <si>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</si>
  <si>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</si>
  <si>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</si>
  <si>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</si>
  <si>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</si>
  <si>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</si>
  <si>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</si>
  <si>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</si>
  <si>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</si>
  <si>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</si>
  <si>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</si>
  <si>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</si>
  <si>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</si>
  <si>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</si>
  <si>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</si>
  <si>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</si>
  <si>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</si>
  <si>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</si>
  <si>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</si>
  <si>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</si>
  <si>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</si>
  <si>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</si>
  <si>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</si>
  <si>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</si>
  <si>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</si>
  <si>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</si>
  <si>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</si>
  <si>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</si>
  <si>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</si>
  <si>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</si>
  <si>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</si>
  <si>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</si>
  <si>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</si>
  <si>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</si>
  <si>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</si>
  <si>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</si>
  <si>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</si>
  <si>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</si>
  <si>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</si>
  <si>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</si>
  <si>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</si>
  <si>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</si>
  <si>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</si>
  <si>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</si>
  <si>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</si>
  <si>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</si>
  <si>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</si>
  <si>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</si>
  <si>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</si>
  <si>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</si>
  <si>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</si>
  <si>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</si>
  <si>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</si>
  <si>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</si>
  <si>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</si>
  <si>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</si>
  <si>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</si>
  <si>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</si>
  <si>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</si>
  <si>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</si>
  <si>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</si>
  <si>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</si>
  <si>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</si>
  <si>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</si>
  <si>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</si>
  <si>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</si>
  <si>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</si>
  <si>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</si>
  <si>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</si>
  <si>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</si>
  <si>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</si>
  <si>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</si>
  <si>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</si>
  <si>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</si>
  <si>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</si>
  <si>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</si>
  <si>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</si>
  <si>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</si>
  <si>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</si>
  <si>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</si>
  <si>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</si>
  <si>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</si>
  <si>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</si>
  <si>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</si>
  <si>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</si>
  <si>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</si>
  <si>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</si>
  <si>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</si>
  <si>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</si>
  <si>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</si>
  <si>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</si>
  <si>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</si>
  <si>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</si>
  <si>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</si>
  <si>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</si>
  <si>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</si>
  <si>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</si>
  <si>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</si>
  <si>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</si>
  <si>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</si>
  <si>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</si>
  <si>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</si>
  <si>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</si>
  <si>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</si>
  <si>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</si>
  <si>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</si>
  <si>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</si>
  <si>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</si>
  <si>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</si>
  <si>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</si>
  <si>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</si>
  <si>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</si>
  <si>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</si>
  <si>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</si>
  <si>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</si>
  <si>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</si>
  <si>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</si>
  <si>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</si>
  <si>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</si>
  <si>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</si>
  <si>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</si>
  <si>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</si>
  <si>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</si>
  <si>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</si>
  <si>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</si>
  <si>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</si>
  <si>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</si>
  <si>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</si>
  <si>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</si>
  <si>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</si>
  <si>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</si>
  <si>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</si>
  <si>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</si>
  <si>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</si>
  <si>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</si>
  <si>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</si>
  <si>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</si>
  <si>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</si>
  <si>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</si>
  <si>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</si>
  <si>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</si>
  <si>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</si>
  <si>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</si>
  <si>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</si>
  <si>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</si>
  <si>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</si>
  <si>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</si>
  <si>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</si>
  <si>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</si>
  <si>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</si>
  <si>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</si>
  <si>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</si>
  <si>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</si>
  <si>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</si>
  <si>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</si>
  <si>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</si>
  <si>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</si>
  <si>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</si>
  <si>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</si>
  <si>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</si>
  <si>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</si>
  <si>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</si>
  <si>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</si>
  <si>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</si>
  <si>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</si>
  <si>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</si>
  <si>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</si>
  <si>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</si>
  <si>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</si>
  <si>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</si>
  <si>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</si>
  <si>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</si>
  <si>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</si>
  <si>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</si>
  <si>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</si>
  <si>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</si>
  <si>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</si>
  <si>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</si>
  <si>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</si>
  <si>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</si>
  <si>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</si>
  <si>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</si>
  <si>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</si>
  <si>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</si>
  <si>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</si>
  <si>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</si>
  <si>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</si>
  <si>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</si>
  <si>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</si>
  <si>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</si>
  <si>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</si>
  <si>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</si>
  <si>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</si>
  <si>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</si>
  <si>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</si>
  <si>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</si>
  <si>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</si>
  <si>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</si>
  <si>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</si>
  <si>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</si>
  <si>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</si>
  <si>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</si>
  <si>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</si>
  <si>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</si>
  <si>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</si>
  <si>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</si>
  <si>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</si>
  <si>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</si>
  <si>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</si>
  <si>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</si>
  <si>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</si>
  <si>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</si>
  <si>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</si>
  <si>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</si>
  <si>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</si>
  <si>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</si>
  <si>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</si>
  <si>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</si>
  <si>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</si>
  <si>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</si>
  <si>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</si>
  <si>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</si>
  <si>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</si>
  <si>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</si>
  <si>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</si>
  <si>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</si>
  <si>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</si>
  <si>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</si>
  <si>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</si>
  <si>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</si>
  <si>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</si>
  <si>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</si>
  <si>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</si>
  <si>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</si>
  <si>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</si>
  <si>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</si>
  <si>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</si>
  <si>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</si>
  <si>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</si>
  <si>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</si>
  <si>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</si>
  <si>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</si>
  <si>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</si>
  <si>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</si>
  <si>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</si>
  <si>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</si>
  <si>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</si>
  <si>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</si>
  <si>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</si>
  <si>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</si>
  <si>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</si>
  <si>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</si>
  <si>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</si>
  <si>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</si>
  <si>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</si>
  <si>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</si>
  <si>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</si>
  <si>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</si>
  <si>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</si>
  <si>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</si>
  <si>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</si>
  <si>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</si>
  <si>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</si>
  <si>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</si>
  <si>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</si>
  <si>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</si>
  <si>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Бежаницкий район</t>
  </si>
  <si>
    <t>58604000</t>
  </si>
  <si>
    <t>Ашевская волость</t>
  </si>
  <si>
    <t>58604413</t>
  </si>
  <si>
    <t>Бежаницкая волость</t>
  </si>
  <si>
    <t>58604420</t>
  </si>
  <si>
    <t>Бежаницы</t>
  </si>
  <si>
    <t>58604151</t>
  </si>
  <si>
    <t>Добрывичская волость</t>
  </si>
  <si>
    <t>58604432</t>
  </si>
  <si>
    <t>Кудеверская волость</t>
  </si>
  <si>
    <t>58604439</t>
  </si>
  <si>
    <t>Лющикская волость</t>
  </si>
  <si>
    <t>58604456</t>
  </si>
  <si>
    <t>Чихачевская волость</t>
  </si>
  <si>
    <t>58604468</t>
  </si>
  <si>
    <t>Великолукский район</t>
  </si>
  <si>
    <t>58606000</t>
  </si>
  <si>
    <t>Борковская волость</t>
  </si>
  <si>
    <t>58606403</t>
  </si>
  <si>
    <t>Букровская волость</t>
  </si>
  <si>
    <t>58606404</t>
  </si>
  <si>
    <t>Великолукский  район</t>
  </si>
  <si>
    <t>Горицкая волость</t>
  </si>
  <si>
    <t>58606408</t>
  </si>
  <si>
    <t>Купуйская волость</t>
  </si>
  <si>
    <t>58606416</t>
  </si>
  <si>
    <t>Лычевская волость</t>
  </si>
  <si>
    <t>58606424</t>
  </si>
  <si>
    <t>Марьинская волость</t>
  </si>
  <si>
    <t>58606428</t>
  </si>
  <si>
    <t>Переслегинская волость</t>
  </si>
  <si>
    <t>58606432</t>
  </si>
  <si>
    <t>Пореченская волость</t>
  </si>
  <si>
    <t>58606436</t>
  </si>
  <si>
    <t>Успенская волость</t>
  </si>
  <si>
    <t>58606444</t>
  </si>
  <si>
    <t>Черпесская волость</t>
  </si>
  <si>
    <t>58606448</t>
  </si>
  <si>
    <t>Шелковская волость</t>
  </si>
  <si>
    <t>58606452</t>
  </si>
  <si>
    <t>Гдовский район</t>
  </si>
  <si>
    <t>58608000</t>
  </si>
  <si>
    <t>Гдов</t>
  </si>
  <si>
    <t>58608101</t>
  </si>
  <si>
    <t>Добручинская волость</t>
  </si>
  <si>
    <t>58608412</t>
  </si>
  <si>
    <t>Первомайская волость</t>
  </si>
  <si>
    <t>58608416</t>
  </si>
  <si>
    <t>Плесновская волость</t>
  </si>
  <si>
    <t>58608420</t>
  </si>
  <si>
    <t>Полновская волость</t>
  </si>
  <si>
    <t>58608424</t>
  </si>
  <si>
    <t>Самолвовская волость</t>
  </si>
  <si>
    <t>58608432</t>
  </si>
  <si>
    <t>Спицинская волость</t>
  </si>
  <si>
    <t>58608436</t>
  </si>
  <si>
    <t>Черневская волость</t>
  </si>
  <si>
    <t>58608440</t>
  </si>
  <si>
    <t>Юшкинская волость</t>
  </si>
  <si>
    <t>58608444</t>
  </si>
  <si>
    <t>Дедовичский район</t>
  </si>
  <si>
    <t>58610000</t>
  </si>
  <si>
    <t>Вязьевская волость</t>
  </si>
  <si>
    <t>58610407</t>
  </si>
  <si>
    <t>Дедовичи</t>
  </si>
  <si>
    <t>58610151</t>
  </si>
  <si>
    <t>Дубишенская волость</t>
  </si>
  <si>
    <t>58610419</t>
  </si>
  <si>
    <t>Пожеревицкая волость</t>
  </si>
  <si>
    <t>58610445</t>
  </si>
  <si>
    <t>Сосонская волость</t>
  </si>
  <si>
    <t>58610452</t>
  </si>
  <si>
    <t>Шелонская волость</t>
  </si>
  <si>
    <t>58610460</t>
  </si>
  <si>
    <t>Дновский район</t>
  </si>
  <si>
    <t>58612000</t>
  </si>
  <si>
    <t>Выскодская волость</t>
  </si>
  <si>
    <t>58612411</t>
  </si>
  <si>
    <t>Гавровская волость</t>
  </si>
  <si>
    <t>58612466</t>
  </si>
  <si>
    <t>Дно</t>
  </si>
  <si>
    <t>58612101</t>
  </si>
  <si>
    <t>Искровская волость</t>
  </si>
  <si>
    <t>58612433</t>
  </si>
  <si>
    <t>Лукомская волость</t>
  </si>
  <si>
    <t>58612444</t>
  </si>
  <si>
    <t>Моринская волость</t>
  </si>
  <si>
    <t>58612455</t>
  </si>
  <si>
    <t>Красногородский район</t>
  </si>
  <si>
    <t>58614000</t>
  </si>
  <si>
    <t>Красногородск</t>
  </si>
  <si>
    <t>58614151</t>
  </si>
  <si>
    <t>Красногородская волость</t>
  </si>
  <si>
    <t>58614433</t>
  </si>
  <si>
    <t>Партизанская волость</t>
  </si>
  <si>
    <t>58614444</t>
  </si>
  <si>
    <t>Пограничная волость</t>
  </si>
  <si>
    <t>58614450</t>
  </si>
  <si>
    <t>Куньинский район</t>
  </si>
  <si>
    <t>58616000</t>
  </si>
  <si>
    <t>Боталовская волость</t>
  </si>
  <si>
    <t>58616432</t>
  </si>
  <si>
    <t>Долговицкая волость</t>
  </si>
  <si>
    <t>58616428</t>
  </si>
  <si>
    <t>Жижицкая волость</t>
  </si>
  <si>
    <t>58616411</t>
  </si>
  <si>
    <t>Каськовская волость</t>
  </si>
  <si>
    <t>58616423</t>
  </si>
  <si>
    <t>Кунья</t>
  </si>
  <si>
    <t>58616151</t>
  </si>
  <si>
    <t>Назимовская волость</t>
  </si>
  <si>
    <t>58616447</t>
  </si>
  <si>
    <t>Пухновская волость</t>
  </si>
  <si>
    <t>58616455</t>
  </si>
  <si>
    <t>Слепневская волость</t>
  </si>
  <si>
    <t>58616436</t>
  </si>
  <si>
    <t>Ущицкая волость</t>
  </si>
  <si>
    <t>58616466</t>
  </si>
  <si>
    <t>Локнянский район</t>
  </si>
  <si>
    <t>58618000</t>
  </si>
  <si>
    <t>Алексеевская волость</t>
  </si>
  <si>
    <t>58618411</t>
  </si>
  <si>
    <t>Локня</t>
  </si>
  <si>
    <t>58618151</t>
  </si>
  <si>
    <t>Локнянская волость</t>
  </si>
  <si>
    <t>58618422</t>
  </si>
  <si>
    <t>Миритиницкая волость</t>
  </si>
  <si>
    <t>58618433</t>
  </si>
  <si>
    <t>Михайловская волость</t>
  </si>
  <si>
    <t>58618444</t>
  </si>
  <si>
    <t>Подберезинская волость</t>
  </si>
  <si>
    <t>58618455</t>
  </si>
  <si>
    <t>Самолуковская волость</t>
  </si>
  <si>
    <t>58618466</t>
  </si>
  <si>
    <t>Невельский район</t>
  </si>
  <si>
    <t>58620000</t>
  </si>
  <si>
    <t>Артемовская волость</t>
  </si>
  <si>
    <t>58620402</t>
  </si>
  <si>
    <t>Голубоозерская волость</t>
  </si>
  <si>
    <t>58620405</t>
  </si>
  <si>
    <t>Ивановская волость</t>
  </si>
  <si>
    <t>58620410</t>
  </si>
  <si>
    <t>Леховская волость</t>
  </si>
  <si>
    <t>58620420</t>
  </si>
  <si>
    <t>Лобковская волость</t>
  </si>
  <si>
    <t>58620425</t>
  </si>
  <si>
    <t>Невель</t>
  </si>
  <si>
    <t>58620101</t>
  </si>
  <si>
    <t>Новохованская волость</t>
  </si>
  <si>
    <t>58620435</t>
  </si>
  <si>
    <t>Плисская волость</t>
  </si>
  <si>
    <t>58620440</t>
  </si>
  <si>
    <t>Трехалевская волость</t>
  </si>
  <si>
    <t>58620445</t>
  </si>
  <si>
    <t>Туричинская волость</t>
  </si>
  <si>
    <t>58620450</t>
  </si>
  <si>
    <t>Усть-Долысская волость</t>
  </si>
  <si>
    <t>58620460</t>
  </si>
  <si>
    <t>Новоржевский район</t>
  </si>
  <si>
    <t>58623000</t>
  </si>
  <si>
    <t>Барутская волость</t>
  </si>
  <si>
    <t>58623472</t>
  </si>
  <si>
    <t>Вескинская волость</t>
  </si>
  <si>
    <t>58623410</t>
  </si>
  <si>
    <t>Вехнянская волость</t>
  </si>
  <si>
    <t>58623405</t>
  </si>
  <si>
    <t>Выборгская волость</t>
  </si>
  <si>
    <t>58623420</t>
  </si>
  <si>
    <t>Жадрицская волость</t>
  </si>
  <si>
    <t>58623430</t>
  </si>
  <si>
    <t>Макаровская волость</t>
  </si>
  <si>
    <t>58623435</t>
  </si>
  <si>
    <t>Новоржев</t>
  </si>
  <si>
    <t>58623101</t>
  </si>
  <si>
    <t>Оршанская волость</t>
  </si>
  <si>
    <t>58623446</t>
  </si>
  <si>
    <t>Стехновская волость</t>
  </si>
  <si>
    <t>58623451</t>
  </si>
  <si>
    <t>Новосокольнический район</t>
  </si>
  <si>
    <t>58626000</t>
  </si>
  <si>
    <t>Бологовская волость</t>
  </si>
  <si>
    <t>58626408</t>
  </si>
  <si>
    <t>Вязовская волость</t>
  </si>
  <si>
    <t>58626413</t>
  </si>
  <si>
    <t>Горожанская волость</t>
  </si>
  <si>
    <t>58626420</t>
  </si>
  <si>
    <t>Маевская волость</t>
  </si>
  <si>
    <t>58626425</t>
  </si>
  <si>
    <t>Насвинская волость</t>
  </si>
  <si>
    <t>58626430</t>
  </si>
  <si>
    <t>Новосокольники</t>
  </si>
  <si>
    <t>58626101</t>
  </si>
  <si>
    <t>Новосокольническая волость</t>
  </si>
  <si>
    <t>58626435</t>
  </si>
  <si>
    <t>Окнийская волость</t>
  </si>
  <si>
    <t>58626440</t>
  </si>
  <si>
    <t>58626450</t>
  </si>
  <si>
    <t>Руновская волость</t>
  </si>
  <si>
    <t>58626460</t>
  </si>
  <si>
    <t>Опочецкий район</t>
  </si>
  <si>
    <t>58629000</t>
  </si>
  <si>
    <t>Болгатовская</t>
  </si>
  <si>
    <t>58629405</t>
  </si>
  <si>
    <t>Варыгинская волость</t>
  </si>
  <si>
    <t>58629408</t>
  </si>
  <si>
    <t>Глубоковская волость</t>
  </si>
  <si>
    <t>58629410</t>
  </si>
  <si>
    <t>Звонская волость</t>
  </si>
  <si>
    <t>58629420</t>
  </si>
  <si>
    <t>Макушинская волость</t>
  </si>
  <si>
    <t>58629455</t>
  </si>
  <si>
    <t>Матюшкинская волость</t>
  </si>
  <si>
    <t>58629440</t>
  </si>
  <si>
    <t>Опочка</t>
  </si>
  <si>
    <t>58629101</t>
  </si>
  <si>
    <t>Пригородная волость</t>
  </si>
  <si>
    <t>58629460</t>
  </si>
  <si>
    <t>Островский район</t>
  </si>
  <si>
    <t>58633000</t>
  </si>
  <si>
    <t>Бережанская волость</t>
  </si>
  <si>
    <t>58633404</t>
  </si>
  <si>
    <t>Волковская волость</t>
  </si>
  <si>
    <t>58633408</t>
  </si>
  <si>
    <t>Воронцовская волость</t>
  </si>
  <si>
    <t>58633412</t>
  </si>
  <si>
    <t>Горайская волость</t>
  </si>
  <si>
    <t>58633416</t>
  </si>
  <si>
    <t>Городищенская волость</t>
  </si>
  <si>
    <t>58633420</t>
  </si>
  <si>
    <t>Остров</t>
  </si>
  <si>
    <t>58633101</t>
  </si>
  <si>
    <t>Шиковская волость</t>
  </si>
  <si>
    <t>58633458</t>
  </si>
  <si>
    <t>Палкинский район</t>
  </si>
  <si>
    <t>58637000</t>
  </si>
  <si>
    <t>Васильевская волость</t>
  </si>
  <si>
    <t>58637404</t>
  </si>
  <si>
    <t>Качановская волость</t>
  </si>
  <si>
    <t>58637412</t>
  </si>
  <si>
    <t>Новоуситовская волость</t>
  </si>
  <si>
    <t>58637423</t>
  </si>
  <si>
    <t>Палкино</t>
  </si>
  <si>
    <t>58637151</t>
  </si>
  <si>
    <t>Палкинская волость</t>
  </si>
  <si>
    <t>58637428</t>
  </si>
  <si>
    <t>Родовская волость</t>
  </si>
  <si>
    <t>58637432</t>
  </si>
  <si>
    <t>Черская волость</t>
  </si>
  <si>
    <t>58637440</t>
  </si>
  <si>
    <t>Печорский район</t>
  </si>
  <si>
    <t>58640000</t>
  </si>
  <si>
    <t>Изборская волость</t>
  </si>
  <si>
    <t>58640411</t>
  </si>
  <si>
    <t>Круппская волость</t>
  </si>
  <si>
    <t>58640422</t>
  </si>
  <si>
    <t>Кулейская волость</t>
  </si>
  <si>
    <t>58640428</t>
  </si>
  <si>
    <t>Лавровская волость</t>
  </si>
  <si>
    <t>58640434</t>
  </si>
  <si>
    <t>Новоизборская волость</t>
  </si>
  <si>
    <t>58640445</t>
  </si>
  <si>
    <t>Паниковская волость</t>
  </si>
  <si>
    <t>58640456</t>
  </si>
  <si>
    <t>Печоры</t>
  </si>
  <si>
    <t>58640101</t>
  </si>
  <si>
    <t>Плюсский район</t>
  </si>
  <si>
    <t>58643000</t>
  </si>
  <si>
    <t>Заплюсье</t>
  </si>
  <si>
    <t>58643158</t>
  </si>
  <si>
    <t>Запольская волость</t>
  </si>
  <si>
    <t>58643422</t>
  </si>
  <si>
    <t>Лядская волость</t>
  </si>
  <si>
    <t>58643455</t>
  </si>
  <si>
    <t>Плюсса</t>
  </si>
  <si>
    <t>58643151</t>
  </si>
  <si>
    <t>Плюсская волость</t>
  </si>
  <si>
    <t>58643470</t>
  </si>
  <si>
    <t>Порховский район</t>
  </si>
  <si>
    <t>58647000</t>
  </si>
  <si>
    <t>Верхнемостская волость</t>
  </si>
  <si>
    <t>58647410</t>
  </si>
  <si>
    <t>Дубровенская волость</t>
  </si>
  <si>
    <t>58647420</t>
  </si>
  <si>
    <t>Красноармейская волость</t>
  </si>
  <si>
    <t>58647430</t>
  </si>
  <si>
    <t>Логовинская волость</t>
  </si>
  <si>
    <t>58647435</t>
  </si>
  <si>
    <t>Павская волость</t>
  </si>
  <si>
    <t>58647450</t>
  </si>
  <si>
    <t>Полонская волость</t>
  </si>
  <si>
    <t>58647475</t>
  </si>
  <si>
    <t>Порхов</t>
  </si>
  <si>
    <t>58647101</t>
  </si>
  <si>
    <t>Славковская волость</t>
  </si>
  <si>
    <t>58647460</t>
  </si>
  <si>
    <t>Туготинская волость</t>
  </si>
  <si>
    <t>58647465</t>
  </si>
  <si>
    <t>Псковский район</t>
  </si>
  <si>
    <t>58649000</t>
  </si>
  <si>
    <t>Ершовская волость</t>
  </si>
  <si>
    <t>58649418</t>
  </si>
  <si>
    <t>Завеличенская волость</t>
  </si>
  <si>
    <t>58649420</t>
  </si>
  <si>
    <t>Карамышевская волость</t>
  </si>
  <si>
    <t>58649432</t>
  </si>
  <si>
    <t>Краснопрудская волость</t>
  </si>
  <si>
    <t>58649436</t>
  </si>
  <si>
    <t>Логозовская волость</t>
  </si>
  <si>
    <t>58649440</t>
  </si>
  <si>
    <t>Москвинская волость</t>
  </si>
  <si>
    <t>58649448</t>
  </si>
  <si>
    <t>Писковическая волость</t>
  </si>
  <si>
    <t>58649454</t>
  </si>
  <si>
    <t>Середкинская волость</t>
  </si>
  <si>
    <t>58649456</t>
  </si>
  <si>
    <t>Торошинская волость</t>
  </si>
  <si>
    <t>58649468</t>
  </si>
  <si>
    <t>Тямшанская волость</t>
  </si>
  <si>
    <t>58649472</t>
  </si>
  <si>
    <t>Ядровская волость</t>
  </si>
  <si>
    <t>58649476</t>
  </si>
  <si>
    <t>Пустошкинский район</t>
  </si>
  <si>
    <t>58650000</t>
  </si>
  <si>
    <t>Алольская волость</t>
  </si>
  <si>
    <t>58650404</t>
  </si>
  <si>
    <t>Гультяевская волость</t>
  </si>
  <si>
    <t>58650434</t>
  </si>
  <si>
    <t>Забельская волость</t>
  </si>
  <si>
    <t>58650445</t>
  </si>
  <si>
    <t>58650464</t>
  </si>
  <si>
    <t>Пустошка</t>
  </si>
  <si>
    <t>58650101</t>
  </si>
  <si>
    <t>Щукинская волость</t>
  </si>
  <si>
    <t>58650476</t>
  </si>
  <si>
    <t>Пушкиногорский район</t>
  </si>
  <si>
    <t>58651000</t>
  </si>
  <si>
    <t>Велейская волость</t>
  </si>
  <si>
    <t>58651408</t>
  </si>
  <si>
    <t>Новгородкинская волость</t>
  </si>
  <si>
    <t>58651435</t>
  </si>
  <si>
    <t>Полянская волость</t>
  </si>
  <si>
    <t>58651446</t>
  </si>
  <si>
    <t>Пушкинские горы</t>
  </si>
  <si>
    <t>58651151</t>
  </si>
  <si>
    <t>Пыталовский район</t>
  </si>
  <si>
    <t>58653000</t>
  </si>
  <si>
    <t>Вышгородская волость</t>
  </si>
  <si>
    <t>58653405</t>
  </si>
  <si>
    <t>Линовская волость</t>
  </si>
  <si>
    <t>58653430</t>
  </si>
  <si>
    <t>Носовская волость</t>
  </si>
  <si>
    <t>58653435</t>
  </si>
  <si>
    <t>Пыталово</t>
  </si>
  <si>
    <t>58653101</t>
  </si>
  <si>
    <t>Скадинская волость</t>
  </si>
  <si>
    <t>58653445</t>
  </si>
  <si>
    <t>Тулинская волость</t>
  </si>
  <si>
    <t>58653462</t>
  </si>
  <si>
    <t>Себежский район</t>
  </si>
  <si>
    <t>58654000</t>
  </si>
  <si>
    <t>Бояриновская волость</t>
  </si>
  <si>
    <t>58654405</t>
  </si>
  <si>
    <t>Идрица</t>
  </si>
  <si>
    <t>58654153</t>
  </si>
  <si>
    <t>Красная волость</t>
  </si>
  <si>
    <t>58654435</t>
  </si>
  <si>
    <t>58654430</t>
  </si>
  <si>
    <t>Максютинская волость</t>
  </si>
  <si>
    <t>58654450</t>
  </si>
  <si>
    <t>Мостищенская волость</t>
  </si>
  <si>
    <t>58654455</t>
  </si>
  <si>
    <t>Себеж</t>
  </si>
  <si>
    <t>58654101</t>
  </si>
  <si>
    <t>Сосновый бор</t>
  </si>
  <si>
    <t>58654158</t>
  </si>
  <si>
    <t>Стругокрасненский район</t>
  </si>
  <si>
    <t>58656000</t>
  </si>
  <si>
    <t>58656421</t>
  </si>
  <si>
    <t>Новосельская волость</t>
  </si>
  <si>
    <t>58656443</t>
  </si>
  <si>
    <t>Сиковицкая волость</t>
  </si>
  <si>
    <t>58656448</t>
  </si>
  <si>
    <t>Струги Красные</t>
  </si>
  <si>
    <t>58656151</t>
  </si>
  <si>
    <t>Хрединская волость</t>
  </si>
  <si>
    <t>58656466</t>
  </si>
  <si>
    <t>Цапельская волость</t>
  </si>
  <si>
    <t>58656477</t>
  </si>
  <si>
    <t>Усвятский район</t>
  </si>
  <si>
    <t>58658000</t>
  </si>
  <si>
    <t>Калошинская волость</t>
  </si>
  <si>
    <t>58658441</t>
  </si>
  <si>
    <t>Усвятская волость</t>
  </si>
  <si>
    <t>58658452</t>
  </si>
  <si>
    <t>Усвяты</t>
  </si>
  <si>
    <t>58658151</t>
  </si>
  <si>
    <t>Церковищенская волость</t>
  </si>
  <si>
    <t>58658463</t>
  </si>
  <si>
    <t>город Великие Луки</t>
  </si>
  <si>
    <t>58710000</t>
  </si>
  <si>
    <t>МО город Великие Луки</t>
  </si>
  <si>
    <t>город Псков</t>
  </si>
  <si>
    <t>58701000</t>
  </si>
  <si>
    <t>МО город Псков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</si>
  <si>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</si>
  <si>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</si>
  <si>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</si>
  <si>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</si>
  <si>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</si>
  <si>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</si>
  <si>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</si>
  <si>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</si>
  <si>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</si>
  <si>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</si>
  <si>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</si>
  <si>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</si>
  <si>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</si>
  <si>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</si>
  <si>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</si>
  <si>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</si>
  <si>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</si>
  <si>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</si>
  <si>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</si>
  <si>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</si>
  <si>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</si>
  <si>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</si>
  <si>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</si>
  <si>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</si>
  <si>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</si>
  <si>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</si>
  <si>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Год</t>
  </si>
  <si>
    <t>Наименование ГОЛОВНОЙ организации</t>
  </si>
  <si>
    <t>Муниципальный район, на территории которого осуществляет деятельность данное ПОДРАЗДЕЛЕНИЕ</t>
  </si>
  <si>
    <t>Муниципальное образование, на территории которого осуществляет деятельность данное ПОДРАЗДЕЛЕНИЕ</t>
  </si>
  <si>
    <t>ИНН подразделения</t>
  </si>
  <si>
    <t>КПП подразделения</t>
  </si>
  <si>
    <t>ПЛАН</t>
  </si>
  <si>
    <t>МП Бежаницкого района "Жилкоммунсервис"</t>
  </si>
  <si>
    <t>6001003005</t>
  </si>
  <si>
    <t>600101001</t>
  </si>
  <si>
    <t>МУП "Дорожный" Великолукского района</t>
  </si>
  <si>
    <t>6002010277</t>
  </si>
  <si>
    <t>600201001</t>
  </si>
  <si>
    <t>МУП "Энергоснабжающая компания "Центральная"</t>
  </si>
  <si>
    <t>6002011175</t>
  </si>
  <si>
    <t>ЗАО "Великолукское"</t>
  </si>
  <si>
    <t>6002001177</t>
  </si>
  <si>
    <t>МУП "Западное" Великолукского района</t>
  </si>
  <si>
    <t>6002010260</t>
  </si>
  <si>
    <t>МУП "Переслегинское" Великолукского района</t>
  </si>
  <si>
    <t>6002010252</t>
  </si>
  <si>
    <t>МУП "Пореченское" Великолукского района</t>
  </si>
  <si>
    <t>6002010245</t>
  </si>
  <si>
    <t>МУП "Энергоснабжающая компания "Поречье"</t>
  </si>
  <si>
    <t>6002011182</t>
  </si>
  <si>
    <t>МУП "Восточное" Великолукского района</t>
  </si>
  <si>
    <t>6002010284</t>
  </si>
  <si>
    <t>МП "Гдовские теплосети"</t>
  </si>
  <si>
    <t>6003004597</t>
  </si>
  <si>
    <t>600301001</t>
  </si>
  <si>
    <t>МП "Черневское предприятие коммунального хозяйства"</t>
  </si>
  <si>
    <t>6003003963</t>
  </si>
  <si>
    <t>МП ЖКХ Дедовичского района</t>
  </si>
  <si>
    <t>6004000250</t>
  </si>
  <si>
    <t>600401001</t>
  </si>
  <si>
    <t>ОАО "Вторая генерирующая компания оптового рынка электроэнергии" (Филиал  ОАО "ОГК-2"-Псковская ГРЭС)</t>
  </si>
  <si>
    <t>2607018122</t>
  </si>
  <si>
    <t>600402001</t>
  </si>
  <si>
    <t>МУП "Тепловые сети" Дновского района</t>
  </si>
  <si>
    <t>6005000206</t>
  </si>
  <si>
    <t>600501001</t>
  </si>
  <si>
    <t>ЗАО"Мелиоратор"</t>
  </si>
  <si>
    <t>6006000576</t>
  </si>
  <si>
    <t>600601001</t>
  </si>
  <si>
    <t>МУП Красногородского района "Красногородские теплосети"</t>
  </si>
  <si>
    <t>6006002189</t>
  </si>
  <si>
    <t>ГУСО "Красногородский психоневрологический интернат"</t>
  </si>
  <si>
    <t>6006000696</t>
  </si>
  <si>
    <t>МУП "Тепловые сети" Куньинского района</t>
  </si>
  <si>
    <t>6007003178</t>
  </si>
  <si>
    <t>600701001</t>
  </si>
  <si>
    <t>П.К. "Агропромсервис"</t>
  </si>
  <si>
    <t>6007000427</t>
  </si>
  <si>
    <t>МУП "Локнянское ЖКХ" муниципального образования "Локнянский район" Псковской области</t>
  </si>
  <si>
    <t>6008002667</t>
  </si>
  <si>
    <t>600801001</t>
  </si>
  <si>
    <t>Частное ЛПУ "Санаторий "Голубые озёра"</t>
  </si>
  <si>
    <t>6009001218</t>
  </si>
  <si>
    <t>600901001</t>
  </si>
  <si>
    <t>МУП Невельского района "Невельские теплосети"</t>
  </si>
  <si>
    <t>6009006223</t>
  </si>
  <si>
    <t>ООО "Заря"</t>
  </si>
  <si>
    <t>6009005533</t>
  </si>
  <si>
    <t>МП Новоржевского района "Жилищно-коммунальное объединение"</t>
  </si>
  <si>
    <t>6010003932</t>
  </si>
  <si>
    <t>601001001</t>
  </si>
  <si>
    <t>МУП "Искра"</t>
  </si>
  <si>
    <t>6011000606</t>
  </si>
  <si>
    <t>601101001</t>
  </si>
  <si>
    <t>МУП ЖКХ</t>
  </si>
  <si>
    <t>6011001159</t>
  </si>
  <si>
    <t>СП кооператив - колхоз "Родина"</t>
  </si>
  <si>
    <t>6011000518</t>
  </si>
  <si>
    <t>ГУСО "Опочецкий дом-интернат для инвалидов и престарелых"</t>
  </si>
  <si>
    <t>6012000711</t>
  </si>
  <si>
    <t>601201001</t>
  </si>
  <si>
    <t>ЗАО ДСПМК "Опочецкая"</t>
  </si>
  <si>
    <t>6012002638</t>
  </si>
  <si>
    <t>МУП  Опочецкого района "Теплоресурс "</t>
  </si>
  <si>
    <t>6012006826</t>
  </si>
  <si>
    <t>МУП Опочецкого района "Теплоэнерго"</t>
  </si>
  <si>
    <t>6012006833</t>
  </si>
  <si>
    <t>ОАО "Опочецкий хлебокомбинат"</t>
  </si>
  <si>
    <t>6012006495</t>
  </si>
  <si>
    <t>ГУП учреждение ЯЛ 61/2 ГУИН Минюста России по Псковской области</t>
  </si>
  <si>
    <t>6013005310</t>
  </si>
  <si>
    <t>601301001</t>
  </si>
  <si>
    <t>ФБУ ИК - 2 УФСИН России по Псковской области (внебюджет)</t>
  </si>
  <si>
    <t>6013005328</t>
  </si>
  <si>
    <t>МУП "Островские теплосети" Островского района</t>
  </si>
  <si>
    <t>6013006900</t>
  </si>
  <si>
    <t>ФГУ  Островская  КЭЧ района</t>
  </si>
  <si>
    <t>6013005590</t>
  </si>
  <si>
    <t>МУП "Палкинская ПМК"</t>
  </si>
  <si>
    <t>6014002810</t>
  </si>
  <si>
    <t>601401001</t>
  </si>
  <si>
    <t>МП "Печорские тепловые сети"</t>
  </si>
  <si>
    <t>6015006790</t>
  </si>
  <si>
    <t>601501001</t>
  </si>
  <si>
    <t>МП "Плюсские теплосети"</t>
  </si>
  <si>
    <t>6016400069</t>
  </si>
  <si>
    <t>601601001</t>
  </si>
  <si>
    <t>ОАО "Маслосырзавод "Порховский"</t>
  </si>
  <si>
    <t>6017000828</t>
  </si>
  <si>
    <t>601701001</t>
  </si>
  <si>
    <t>ОАО "Уют"</t>
  </si>
  <si>
    <t>6017003730</t>
  </si>
  <si>
    <t>Порховское МП тепловых сетей и котельных</t>
  </si>
  <si>
    <t>6017007510</t>
  </si>
  <si>
    <t>Частное ЛПУ "Санаторий "Хилово"</t>
  </si>
  <si>
    <t>6017009683</t>
  </si>
  <si>
    <t>МУПП ЖКХ Псковского района</t>
  </si>
  <si>
    <t>6018000683</t>
  </si>
  <si>
    <t>601801001</t>
  </si>
  <si>
    <t>ООО "РайКомХоз"</t>
  </si>
  <si>
    <t>6037003591</t>
  </si>
  <si>
    <t>603701001</t>
  </si>
  <si>
    <t>ГУП учреждение ЯЛ 61/4 ГУИН Минюста России по Псковской области</t>
  </si>
  <si>
    <t>6018009125</t>
  </si>
  <si>
    <t>ФБУ ИК - 4 УФСИН России по Псковской области</t>
  </si>
  <si>
    <t>6018000299</t>
  </si>
  <si>
    <t>МП "Пустошкинские теплосети"</t>
  </si>
  <si>
    <t>6019001601</t>
  </si>
  <si>
    <t>601901001</t>
  </si>
  <si>
    <t>ООО "Пустошкамелиорация"</t>
  </si>
  <si>
    <t>6019001009</t>
  </si>
  <si>
    <t>МП ЖКХ Пушкиногорского района</t>
  </si>
  <si>
    <t>6020004195</t>
  </si>
  <si>
    <t>602001001</t>
  </si>
  <si>
    <t>Частное учреждение отдыха и оздоровления "Пушкиногорье"</t>
  </si>
  <si>
    <t>6020004685</t>
  </si>
  <si>
    <t>МП "Пыталовские теплосети"</t>
  </si>
  <si>
    <t>6021005956</t>
  </si>
  <si>
    <t>602101001</t>
  </si>
  <si>
    <t>ГУП учреждение ЯЛ 61/3 ГУИН Минюста России по Псковской области</t>
  </si>
  <si>
    <t>6022000044</t>
  </si>
  <si>
    <t>602201001</t>
  </si>
  <si>
    <t>МУП Жилкомсервис "Идрица"</t>
  </si>
  <si>
    <t>6022007219</t>
  </si>
  <si>
    <t>602201601</t>
  </si>
  <si>
    <t>ФБУ ИК - 3 УФСИН России по Псковской области (внебюджет)</t>
  </si>
  <si>
    <t>6022004779</t>
  </si>
  <si>
    <t>МУП Себежского района "Теплоэнергия"</t>
  </si>
  <si>
    <t>6022008910</t>
  </si>
  <si>
    <t>Санкт-Петербург -Витебская  дистанция гражданских сооружений, водоснабжения и водоотведения-структурное подразделение Санкт-Петербург-Витебского отделения Октябрьской железной дороги-филиал ОАО "Российские железные дороги"</t>
  </si>
  <si>
    <t>7708503727</t>
  </si>
  <si>
    <t>602501001</t>
  </si>
  <si>
    <t>Себежский щебеночный завод - структурное подразделение Октябрьской железной дороги - филиала ОАО "РЖД"</t>
  </si>
  <si>
    <t>602231005</t>
  </si>
  <si>
    <t>МУП "Комфорт"</t>
  </si>
  <si>
    <t>6022009311</t>
  </si>
  <si>
    <t>МП "Струго-Красненские тепловые сети"</t>
  </si>
  <si>
    <t>6023004122</t>
  </si>
  <si>
    <t>602301001</t>
  </si>
  <si>
    <t>МУП Усвятского района "Коммунхоз"</t>
  </si>
  <si>
    <t>6024000152</t>
  </si>
  <si>
    <t>602401001</t>
  </si>
  <si>
    <t>40000000</t>
  </si>
  <si>
    <t>ОАО "РЖД" (Дирекция по тепловодоснабжению - СП Октябрьской железной дороги - филиала ОАО "РЖД")</t>
  </si>
  <si>
    <t>780445002</t>
  </si>
  <si>
    <t>ОАО "РЖД" (Октябрьская железная дорога - филиал ОАО "РЖД")</t>
  </si>
  <si>
    <t>783402001</t>
  </si>
  <si>
    <t>Великолукский эксплуатационный центр Дирекции по тепловодоснабжению структурного подразделения Октябрьской железной дороги - филиала ОАО "Российские железные дороги" (ДТВЦ-2)</t>
  </si>
  <si>
    <t>ЗАО "Великолукский молочный комбинат"</t>
  </si>
  <si>
    <t>6025002378</t>
  </si>
  <si>
    <t>ЗАО "Завод электротехнического оборудования"</t>
  </si>
  <si>
    <t>6025017624</t>
  </si>
  <si>
    <t>Муниципальное унитарное предприятие "Тепловые сети" г. Великие Луки</t>
  </si>
  <si>
    <t>6025006630</t>
  </si>
  <si>
    <t>ООО "Великие Луки Зернопродукт"</t>
  </si>
  <si>
    <t>6025019646</t>
  </si>
  <si>
    <t>ООО "Великолукский завод бытовых технологий"</t>
  </si>
  <si>
    <t>6025024558</t>
  </si>
  <si>
    <t>Структурное подразделение ОАО "Псковский хладокомбинат" в г.Великие Луки</t>
  </si>
  <si>
    <t>6027024610</t>
  </si>
  <si>
    <t>602532001</t>
  </si>
  <si>
    <t>ФБУ ИК - 5 УФСИН России по Псковской области</t>
  </si>
  <si>
    <t>6025014535</t>
  </si>
  <si>
    <t>"Псковский хозрасчетный участок" - филиал ОАО "Ремонтно - эксплуатационное управление"</t>
  </si>
  <si>
    <t>7714783092</t>
  </si>
  <si>
    <t>602743001</t>
  </si>
  <si>
    <t>ГП ПО "Дорожно - строительное управление № 1 (Гдовский филиал)</t>
  </si>
  <si>
    <t>6027089656</t>
  </si>
  <si>
    <t>602701001</t>
  </si>
  <si>
    <t>ГП ПО "Псковпассажиравтотранс"</t>
  </si>
  <si>
    <t>6027023616</t>
  </si>
  <si>
    <t>ЗАО "Псковкирпич"</t>
  </si>
  <si>
    <t>6027004099</t>
  </si>
  <si>
    <t>ЗАО "Псковсельхозэнерго"</t>
  </si>
  <si>
    <t>6018001310</t>
  </si>
  <si>
    <t>ЗАО "Псковский молочный комбинат" - филиал Опочецкий завод пищевых продуктов</t>
  </si>
  <si>
    <t>6027022274</t>
  </si>
  <si>
    <t>ЗАО "Строительная фирма "ДСК"</t>
  </si>
  <si>
    <t>6027013093</t>
  </si>
  <si>
    <t>ЗАО "Термоком"</t>
  </si>
  <si>
    <t>6027051074</t>
  </si>
  <si>
    <t>МП г.Пскова "Горводоканал"</t>
  </si>
  <si>
    <t>6027047825</t>
  </si>
  <si>
    <t>МП г.Пскова "Управление микрорайоном № 15"</t>
  </si>
  <si>
    <t>6027084584</t>
  </si>
  <si>
    <t>Муниципальное предприятие г.Пскова "Псковские тепловые сети"</t>
  </si>
  <si>
    <t>6027044260</t>
  </si>
  <si>
    <t>ОАО "Псковавиа"</t>
  </si>
  <si>
    <t>6027084249</t>
  </si>
  <si>
    <t>ОАО "Псковский кабельный завод"</t>
  </si>
  <si>
    <t>6027007519</t>
  </si>
  <si>
    <t>ОАО "Псковский электротехнический завод"</t>
  </si>
  <si>
    <t>6027020005</t>
  </si>
  <si>
    <t>ОАО Дорожно-эксплуатационное управление-1"</t>
  </si>
  <si>
    <t>6027130600</t>
  </si>
  <si>
    <t>600343001</t>
  </si>
  <si>
    <t>ООО "Жилищно - эксплуатационное управление № 1"</t>
  </si>
  <si>
    <t>6027097657</t>
  </si>
  <si>
    <t>ООО "Пропан"</t>
  </si>
  <si>
    <t>6027040795</t>
  </si>
  <si>
    <t>ООО "Псковнефтепродукт" - филиал "Псковская нефтебаза"</t>
  </si>
  <si>
    <t>6027042337</t>
  </si>
  <si>
    <t>602703001</t>
  </si>
  <si>
    <t>ООО "Псковрегионтеплоэнерго"</t>
  </si>
  <si>
    <t>6027069804</t>
  </si>
  <si>
    <t>Опытная путевая машинная станция №8 Октябрьской Дирекции по ремонту пути "Путьрем" - структурное подразделение Центральной дирекции по ремонту пути -филиал ОАО "РЖД"</t>
  </si>
  <si>
    <t>602731017</t>
  </si>
  <si>
    <t>филиал ОАО "ОГК-2"-Псковская ГРЭС</t>
  </si>
  <si>
    <t>356128,Российская Федерация,Ставропольский край,Изобильненский район,п.Солнечнодольск</t>
  </si>
  <si>
    <t>г.Москва,пр.Вернадского,д101 кор.3                            (182711, Псковская область,п.Дедовичи)</t>
  </si>
  <si>
    <t>Хижняк Вячеслав Иванович</t>
  </si>
  <si>
    <t>(8-81136) 96-359</t>
  </si>
  <si>
    <t>Аганина Нина Ивановна</t>
  </si>
  <si>
    <t>(8-81136) 96-358</t>
  </si>
  <si>
    <t>Грищенко Людмила Семеновна</t>
  </si>
  <si>
    <t>Начальник финансово-экономической службы</t>
  </si>
  <si>
    <t>(8-81136) 96-355</t>
  </si>
  <si>
    <t>gls-peo@pskovgres.ru</t>
  </si>
  <si>
    <t>Отчетность представлена без НДС</t>
  </si>
  <si>
    <t>Государственный комитет Псковской области по тарифам</t>
  </si>
  <si>
    <t>приказ №32-т от 17.11.2009</t>
  </si>
  <si>
    <t>1000м3</t>
  </si>
  <si>
    <t>по договору</t>
  </si>
  <si>
    <t>Заявление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</si>
</sst>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7" formatCode="#,##0.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General_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\."/>
    <numFmt numFmtId="177" formatCode="#.##0\.00"/>
    <numFmt numFmtId="178" formatCode="#\.00"/>
    <numFmt numFmtId="179" formatCode="\$#\.00"/>
    <numFmt numFmtId="180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29" fillId="0" borderId="1">
      <protection locked="0"/>
    </xf>
    <xf numFmtId="177" fontId="29" fillId="0" borderId="0">
      <protection locked="0"/>
    </xf>
    <xf numFmtId="178" fontId="29" fillId="0" borderId="0">
      <protection locked="0"/>
    </xf>
    <xf numFmtId="177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3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73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7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80" fontId="29" fillId="0" borderId="0">
      <protection locked="0"/>
    </xf>
  </cellStyleXfs>
  <cellXfs count="459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7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49" fontId="47" fillId="0" borderId="0" xfId="408" applyFont="1" applyBorder="1" applyAlignment="1" applyProtection="1">
      <alignment horizontal="left" vertical="center" indent="2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46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topLeftCell="A34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8" t="e">
        <f ca="1">"Версия " &amp; GetVersion()</f>
        <v>#NAME?</v>
      </c>
      <c r="Q2" s="369"/>
    </row>
    <row r="3" spans="2:17" ht="30.75" customHeight="1">
      <c r="B3" s="70"/>
      <c r="C3" s="370" t="s">
        <v>126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73" t="s">
        <v>214</v>
      </c>
      <c r="D5" s="373"/>
      <c r="E5" s="373"/>
      <c r="F5" s="373"/>
      <c r="G5" s="373"/>
      <c r="H5" s="373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74" t="s">
        <v>57</v>
      </c>
      <c r="D6" s="374"/>
      <c r="E6" s="374"/>
      <c r="F6" s="374"/>
      <c r="G6" s="374"/>
      <c r="H6" s="374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7" t="s">
        <v>335</v>
      </c>
      <c r="D42" s="367"/>
      <c r="E42" s="367"/>
      <c r="F42" s="367"/>
      <c r="G42" s="367"/>
      <c r="H42" s="367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7" t="s">
        <v>336</v>
      </c>
      <c r="D43" s="357"/>
      <c r="E43" s="360"/>
      <c r="F43" s="366"/>
      <c r="G43" s="366"/>
      <c r="H43" s="366"/>
      <c r="I43" s="366"/>
      <c r="J43" s="366"/>
      <c r="K43" s="366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7" t="s">
        <v>337</v>
      </c>
      <c r="D44" s="357"/>
      <c r="E44" s="360"/>
      <c r="F44" s="366"/>
      <c r="G44" s="366"/>
      <c r="H44" s="366"/>
      <c r="I44" s="366"/>
      <c r="J44" s="366"/>
      <c r="K44" s="366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7" t="s">
        <v>197</v>
      </c>
      <c r="D45" s="357"/>
      <c r="E45" s="365" t="s">
        <v>338</v>
      </c>
      <c r="F45" s="366"/>
      <c r="G45" s="366"/>
      <c r="H45" s="366"/>
      <c r="I45" s="366"/>
      <c r="J45" s="366"/>
      <c r="K45" s="366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7" t="s">
        <v>339</v>
      </c>
      <c r="D46" s="357"/>
      <c r="E46" s="358"/>
      <c r="F46" s="359"/>
      <c r="G46" s="359"/>
      <c r="H46" s="359"/>
      <c r="I46" s="359"/>
      <c r="J46" s="359"/>
      <c r="K46" s="360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7" t="s">
        <v>340</v>
      </c>
      <c r="D47" s="357"/>
      <c r="E47" s="359" t="s">
        <v>341</v>
      </c>
      <c r="F47" s="359"/>
      <c r="G47" s="359"/>
      <c r="H47" s="359"/>
      <c r="I47" s="359"/>
      <c r="J47" s="359"/>
      <c r="K47" s="360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7" t="s">
        <v>342</v>
      </c>
      <c r="D49" s="367"/>
      <c r="E49" s="367"/>
      <c r="F49" s="367"/>
      <c r="G49" s="367"/>
      <c r="H49" s="367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7" t="s">
        <v>336</v>
      </c>
      <c r="D50" s="357"/>
      <c r="E50" s="360"/>
      <c r="F50" s="362"/>
      <c r="G50" s="362"/>
      <c r="H50" s="362"/>
      <c r="I50" s="362"/>
      <c r="J50" s="362"/>
      <c r="K50" s="362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7" t="s">
        <v>337</v>
      </c>
      <c r="D51" s="357"/>
      <c r="E51" s="361"/>
      <c r="F51" s="362"/>
      <c r="G51" s="362"/>
      <c r="H51" s="362"/>
      <c r="I51" s="362"/>
      <c r="J51" s="362"/>
      <c r="K51" s="362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7" t="s">
        <v>197</v>
      </c>
      <c r="D52" s="357"/>
      <c r="E52" s="363"/>
      <c r="F52" s="364"/>
      <c r="G52" s="364"/>
      <c r="H52" s="364"/>
      <c r="I52" s="364"/>
      <c r="J52" s="364"/>
      <c r="K52" s="364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7" t="s">
        <v>339</v>
      </c>
      <c r="D53" s="357"/>
      <c r="E53" s="358"/>
      <c r="F53" s="359"/>
      <c r="G53" s="359"/>
      <c r="H53" s="359"/>
      <c r="I53" s="359"/>
      <c r="J53" s="359"/>
      <c r="K53" s="360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7" t="s">
        <v>340</v>
      </c>
      <c r="D54" s="357"/>
      <c r="E54" s="359"/>
      <c r="F54" s="359"/>
      <c r="G54" s="359"/>
      <c r="H54" s="359"/>
      <c r="I54" s="359"/>
      <c r="J54" s="359"/>
      <c r="K54" s="359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P2:Q2"/>
    <mergeCell ref="C3:P3"/>
    <mergeCell ref="C5:H5"/>
    <mergeCell ref="C42:H42"/>
    <mergeCell ref="C6:H6"/>
    <mergeCell ref="E50:K50"/>
    <mergeCell ref="C43:D43"/>
    <mergeCell ref="E43:K43"/>
    <mergeCell ref="C44:D44"/>
    <mergeCell ref="E44:K44"/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3:D53"/>
    <mergeCell ref="E53:K53"/>
    <mergeCell ref="C51:D51"/>
    <mergeCell ref="E51:K51"/>
    <mergeCell ref="C52:D52"/>
    <mergeCell ref="E52:K52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3" r:id="rId6" name="cmdRegionChange"/>
    <control shapeId="12291" r:id="rId7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G15" sqref="G15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3" t="s">
        <v>493</v>
      </c>
      <c r="F10" s="454"/>
      <c r="G10" s="455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6" t="s">
        <v>2</v>
      </c>
      <c r="F12" s="457"/>
      <c r="G12" s="458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 t="s">
        <v>1166</v>
      </c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1" t="s">
        <v>230</v>
      </c>
      <c r="F27" s="452"/>
      <c r="G27" s="452"/>
      <c r="H27" s="115"/>
    </row>
    <row r="28" spans="4:8" ht="27.75" customHeight="1">
      <c r="D28" s="95"/>
      <c r="E28" s="451" t="s">
        <v>228</v>
      </c>
      <c r="F28" s="452"/>
      <c r="G28" s="452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A5" sqref="A5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A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1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1:8" ht="12.75">
      <c r="A2" s="143">
        <v>1</v>
      </c>
      <c r="B2" s="273" t="s">
        <v>497</v>
      </c>
      <c r="C2" s="273" t="s">
        <v>503</v>
      </c>
      <c r="D2" s="273" t="s">
        <v>504</v>
      </c>
      <c r="E2" s="273" t="s">
        <v>935</v>
      </c>
      <c r="F2" s="273" t="s">
        <v>936</v>
      </c>
      <c r="G2" s="273" t="s">
        <v>937</v>
      </c>
      <c r="H2" s="143" t="s">
        <v>30</v>
      </c>
    </row>
    <row r="3" spans="1:8" ht="12.75">
      <c r="A3" s="143">
        <v>2</v>
      </c>
      <c r="B3" s="273" t="s">
        <v>513</v>
      </c>
      <c r="C3" s="273" t="s">
        <v>524</v>
      </c>
      <c r="D3" s="273" t="s">
        <v>525</v>
      </c>
      <c r="E3" s="273" t="s">
        <v>938</v>
      </c>
      <c r="F3" s="273" t="s">
        <v>939</v>
      </c>
      <c r="G3" s="273" t="s">
        <v>940</v>
      </c>
      <c r="H3" s="143" t="s">
        <v>30</v>
      </c>
    </row>
    <row r="4" spans="1:8" ht="12.75">
      <c r="A4" s="143">
        <v>3</v>
      </c>
      <c r="B4" s="273" t="s">
        <v>513</v>
      </c>
      <c r="C4" s="273" t="s">
        <v>524</v>
      </c>
      <c r="D4" s="273" t="s">
        <v>525</v>
      </c>
      <c r="E4" s="273" t="s">
        <v>941</v>
      </c>
      <c r="F4" s="273" t="s">
        <v>942</v>
      </c>
      <c r="G4" s="273" t="s">
        <v>940</v>
      </c>
      <c r="H4" s="143" t="s">
        <v>30</v>
      </c>
    </row>
    <row r="5" spans="1:8" ht="12.75">
      <c r="A5" s="143">
        <v>4</v>
      </c>
      <c r="B5" s="273" t="s">
        <v>513</v>
      </c>
      <c r="C5" s="273" t="s">
        <v>528</v>
      </c>
      <c r="D5" s="273" t="s">
        <v>529</v>
      </c>
      <c r="E5" s="273" t="s">
        <v>943</v>
      </c>
      <c r="F5" s="273" t="s">
        <v>944</v>
      </c>
      <c r="G5" s="273" t="s">
        <v>940</v>
      </c>
      <c r="H5" s="143" t="s">
        <v>33</v>
      </c>
    </row>
    <row r="6" spans="1:8" ht="12.75">
      <c r="A6" s="143">
        <v>5</v>
      </c>
      <c r="B6" s="273" t="s">
        <v>513</v>
      </c>
      <c r="C6" s="273" t="s">
        <v>528</v>
      </c>
      <c r="D6" s="273" t="s">
        <v>529</v>
      </c>
      <c r="E6" s="273" t="s">
        <v>945</v>
      </c>
      <c r="F6" s="273" t="s">
        <v>946</v>
      </c>
      <c r="G6" s="273" t="s">
        <v>940</v>
      </c>
      <c r="H6" s="143" t="s">
        <v>30</v>
      </c>
    </row>
    <row r="7" spans="1:8" ht="12.75">
      <c r="A7" s="143">
        <v>6</v>
      </c>
      <c r="B7" s="273" t="s">
        <v>513</v>
      </c>
      <c r="C7" s="273" t="s">
        <v>528</v>
      </c>
      <c r="D7" s="273" t="s">
        <v>529</v>
      </c>
      <c r="E7" s="273" t="s">
        <v>947</v>
      </c>
      <c r="F7" s="273" t="s">
        <v>948</v>
      </c>
      <c r="G7" s="273" t="s">
        <v>940</v>
      </c>
      <c r="H7" s="143" t="s">
        <v>30</v>
      </c>
    </row>
    <row r="8" spans="1:8" ht="12.75">
      <c r="A8" s="143">
        <v>7</v>
      </c>
      <c r="B8" s="273" t="s">
        <v>513</v>
      </c>
      <c r="C8" s="273" t="s">
        <v>530</v>
      </c>
      <c r="D8" s="273" t="s">
        <v>531</v>
      </c>
      <c r="E8" s="273" t="s">
        <v>949</v>
      </c>
      <c r="F8" s="273" t="s">
        <v>950</v>
      </c>
      <c r="G8" s="273" t="s">
        <v>940</v>
      </c>
      <c r="H8" s="143" t="s">
        <v>30</v>
      </c>
    </row>
    <row r="9" spans="1:8" ht="12.75">
      <c r="A9" s="143">
        <v>8</v>
      </c>
      <c r="B9" s="273" t="s">
        <v>513</v>
      </c>
      <c r="C9" s="273" t="s">
        <v>530</v>
      </c>
      <c r="D9" s="273" t="s">
        <v>531</v>
      </c>
      <c r="E9" s="273" t="s">
        <v>951</v>
      </c>
      <c r="F9" s="273" t="s">
        <v>952</v>
      </c>
      <c r="G9" s="273" t="s">
        <v>940</v>
      </c>
      <c r="H9" s="143" t="s">
        <v>30</v>
      </c>
    </row>
    <row r="10" spans="1:8" ht="12.75">
      <c r="A10" s="143">
        <v>9</v>
      </c>
      <c r="B10" s="273" t="s">
        <v>513</v>
      </c>
      <c r="C10" s="273" t="s">
        <v>536</v>
      </c>
      <c r="D10" s="273" t="s">
        <v>537</v>
      </c>
      <c r="E10" s="273" t="s">
        <v>953</v>
      </c>
      <c r="F10" s="273" t="s">
        <v>954</v>
      </c>
      <c r="G10" s="273" t="s">
        <v>940</v>
      </c>
      <c r="H10" s="143" t="s">
        <v>30</v>
      </c>
    </row>
    <row r="11" spans="1:8" ht="12.75">
      <c r="A11" s="143">
        <v>10</v>
      </c>
      <c r="B11" s="273" t="s">
        <v>538</v>
      </c>
      <c r="C11" s="273" t="s">
        <v>540</v>
      </c>
      <c r="D11" s="273" t="s">
        <v>541</v>
      </c>
      <c r="E11" s="273" t="s">
        <v>955</v>
      </c>
      <c r="F11" s="273" t="s">
        <v>956</v>
      </c>
      <c r="G11" s="273" t="s">
        <v>957</v>
      </c>
      <c r="H11" s="143" t="s">
        <v>30</v>
      </c>
    </row>
    <row r="12" spans="1:8" ht="12.75">
      <c r="A12" s="143">
        <v>11</v>
      </c>
      <c r="B12" s="273" t="s">
        <v>538</v>
      </c>
      <c r="C12" s="273" t="s">
        <v>554</v>
      </c>
      <c r="D12" s="273" t="s">
        <v>555</v>
      </c>
      <c r="E12" s="273" t="s">
        <v>958</v>
      </c>
      <c r="F12" s="273" t="s">
        <v>959</v>
      </c>
      <c r="G12" s="273" t="s">
        <v>957</v>
      </c>
      <c r="H12" s="143" t="s">
        <v>30</v>
      </c>
    </row>
    <row r="13" spans="1:8" ht="12.75">
      <c r="A13" s="143">
        <v>12</v>
      </c>
      <c r="B13" s="273" t="s">
        <v>558</v>
      </c>
      <c r="C13" s="273" t="s">
        <v>562</v>
      </c>
      <c r="D13" s="273" t="s">
        <v>563</v>
      </c>
      <c r="E13" s="273" t="s">
        <v>960</v>
      </c>
      <c r="F13" s="273" t="s">
        <v>961</v>
      </c>
      <c r="G13" s="273" t="s">
        <v>962</v>
      </c>
      <c r="H13" s="143" t="s">
        <v>30</v>
      </c>
    </row>
    <row r="14" spans="1:8" ht="12.75">
      <c r="A14" s="143">
        <v>13</v>
      </c>
      <c r="B14" s="273" t="s">
        <v>558</v>
      </c>
      <c r="C14" s="273" t="s">
        <v>562</v>
      </c>
      <c r="D14" s="273" t="s">
        <v>563</v>
      </c>
      <c r="E14" s="273" t="s">
        <v>963</v>
      </c>
      <c r="F14" s="273" t="s">
        <v>964</v>
      </c>
      <c r="G14" s="273" t="s">
        <v>965</v>
      </c>
      <c r="H14" s="143" t="s">
        <v>29</v>
      </c>
    </row>
    <row r="15" spans="1:8" ht="12.75">
      <c r="A15" s="143">
        <v>14</v>
      </c>
      <c r="B15" s="273" t="s">
        <v>572</v>
      </c>
      <c r="C15" s="273" t="s">
        <v>578</v>
      </c>
      <c r="D15" s="273" t="s">
        <v>579</v>
      </c>
      <c r="E15" s="273" t="s">
        <v>966</v>
      </c>
      <c r="F15" s="273" t="s">
        <v>967</v>
      </c>
      <c r="G15" s="273" t="s">
        <v>968</v>
      </c>
      <c r="H15" s="143" t="s">
        <v>30</v>
      </c>
    </row>
    <row r="16" spans="1:8" ht="12.75">
      <c r="A16" s="143">
        <v>15</v>
      </c>
      <c r="B16" s="273" t="s">
        <v>586</v>
      </c>
      <c r="C16" s="273" t="s">
        <v>588</v>
      </c>
      <c r="D16" s="273" t="s">
        <v>589</v>
      </c>
      <c r="E16" s="273" t="s">
        <v>969</v>
      </c>
      <c r="F16" s="273" t="s">
        <v>970</v>
      </c>
      <c r="G16" s="273" t="s">
        <v>971</v>
      </c>
      <c r="H16" s="143" t="s">
        <v>30</v>
      </c>
    </row>
    <row r="17" spans="1:8" ht="12.75">
      <c r="A17" s="143">
        <v>16</v>
      </c>
      <c r="B17" s="273" t="s">
        <v>586</v>
      </c>
      <c r="C17" s="273" t="s">
        <v>588</v>
      </c>
      <c r="D17" s="273" t="s">
        <v>589</v>
      </c>
      <c r="E17" s="273" t="s">
        <v>972</v>
      </c>
      <c r="F17" s="273" t="s">
        <v>973</v>
      </c>
      <c r="G17" s="273" t="s">
        <v>971</v>
      </c>
      <c r="H17" s="143" t="s">
        <v>30</v>
      </c>
    </row>
    <row r="18" spans="1:8" ht="12.75">
      <c r="A18" s="143">
        <v>17</v>
      </c>
      <c r="B18" s="273" t="s">
        <v>586</v>
      </c>
      <c r="C18" s="273" t="s">
        <v>590</v>
      </c>
      <c r="D18" s="273" t="s">
        <v>591</v>
      </c>
      <c r="E18" s="273" t="s">
        <v>974</v>
      </c>
      <c r="F18" s="273" t="s">
        <v>975</v>
      </c>
      <c r="G18" s="273" t="s">
        <v>971</v>
      </c>
      <c r="H18" s="143" t="s">
        <v>30</v>
      </c>
    </row>
    <row r="19" spans="1:8" ht="12.75">
      <c r="A19" s="143">
        <v>18</v>
      </c>
      <c r="B19" s="273" t="s">
        <v>596</v>
      </c>
      <c r="C19" s="273" t="s">
        <v>606</v>
      </c>
      <c r="D19" s="273" t="s">
        <v>607</v>
      </c>
      <c r="E19" s="273" t="s">
        <v>976</v>
      </c>
      <c r="F19" s="273" t="s">
        <v>977</v>
      </c>
      <c r="G19" s="273" t="s">
        <v>978</v>
      </c>
      <c r="H19" s="143" t="s">
        <v>30</v>
      </c>
    </row>
    <row r="20" spans="1:8" ht="12.75">
      <c r="A20" s="143">
        <v>19</v>
      </c>
      <c r="B20" s="273" t="s">
        <v>596</v>
      </c>
      <c r="C20" s="273" t="s">
        <v>606</v>
      </c>
      <c r="D20" s="273" t="s">
        <v>607</v>
      </c>
      <c r="E20" s="273" t="s">
        <v>979</v>
      </c>
      <c r="F20" s="273" t="s">
        <v>980</v>
      </c>
      <c r="G20" s="273" t="s">
        <v>978</v>
      </c>
      <c r="H20" s="143" t="s">
        <v>33</v>
      </c>
    </row>
    <row r="21" spans="1:8" ht="12.75">
      <c r="A21" s="143">
        <v>20</v>
      </c>
      <c r="B21" s="273" t="s">
        <v>616</v>
      </c>
      <c r="C21" s="273" t="s">
        <v>620</v>
      </c>
      <c r="D21" s="273" t="s">
        <v>621</v>
      </c>
      <c r="E21" s="273" t="s">
        <v>981</v>
      </c>
      <c r="F21" s="273" t="s">
        <v>982</v>
      </c>
      <c r="G21" s="273" t="s">
        <v>983</v>
      </c>
      <c r="H21" s="143" t="s">
        <v>30</v>
      </c>
    </row>
    <row r="22" spans="1:8" ht="12.75">
      <c r="A22" s="143">
        <v>21</v>
      </c>
      <c r="B22" s="273" t="s">
        <v>632</v>
      </c>
      <c r="C22" s="273" t="s">
        <v>636</v>
      </c>
      <c r="D22" s="273" t="s">
        <v>637</v>
      </c>
      <c r="E22" s="273" t="s">
        <v>984</v>
      </c>
      <c r="F22" s="273" t="s">
        <v>985</v>
      </c>
      <c r="G22" s="273" t="s">
        <v>986</v>
      </c>
      <c r="H22" s="143" t="s">
        <v>30</v>
      </c>
    </row>
    <row r="23" spans="1:8" ht="12.75">
      <c r="A23" s="143">
        <v>22</v>
      </c>
      <c r="B23" s="273" t="s">
        <v>632</v>
      </c>
      <c r="C23" s="273" t="s">
        <v>644</v>
      </c>
      <c r="D23" s="273" t="s">
        <v>645</v>
      </c>
      <c r="E23" s="273" t="s">
        <v>987</v>
      </c>
      <c r="F23" s="273" t="s">
        <v>988</v>
      </c>
      <c r="G23" s="273" t="s">
        <v>986</v>
      </c>
      <c r="H23" s="143" t="s">
        <v>30</v>
      </c>
    </row>
    <row r="24" spans="1:8" ht="12.75">
      <c r="A24" s="143">
        <v>23</v>
      </c>
      <c r="B24" s="273" t="s">
        <v>632</v>
      </c>
      <c r="C24" s="273" t="s">
        <v>644</v>
      </c>
      <c r="D24" s="273" t="s">
        <v>645</v>
      </c>
      <c r="E24" s="273" t="s">
        <v>989</v>
      </c>
      <c r="F24" s="273" t="s">
        <v>990</v>
      </c>
      <c r="G24" s="273" t="s">
        <v>986</v>
      </c>
      <c r="H24" s="143" t="s">
        <v>30</v>
      </c>
    </row>
    <row r="25" spans="1:8" ht="12.75">
      <c r="A25" s="143">
        <v>24</v>
      </c>
      <c r="B25" s="273" t="s">
        <v>656</v>
      </c>
      <c r="C25" s="273" t="s">
        <v>670</v>
      </c>
      <c r="D25" s="273" t="s">
        <v>671</v>
      </c>
      <c r="E25" s="273" t="s">
        <v>991</v>
      </c>
      <c r="F25" s="273" t="s">
        <v>992</v>
      </c>
      <c r="G25" s="273" t="s">
        <v>993</v>
      </c>
      <c r="H25" s="143" t="s">
        <v>30</v>
      </c>
    </row>
    <row r="26" spans="1:8" ht="12.75">
      <c r="A26" s="143">
        <v>25</v>
      </c>
      <c r="B26" s="273" t="s">
        <v>676</v>
      </c>
      <c r="C26" s="273" t="s">
        <v>688</v>
      </c>
      <c r="D26" s="273" t="s">
        <v>689</v>
      </c>
      <c r="E26" s="273" t="s">
        <v>994</v>
      </c>
      <c r="F26" s="273" t="s">
        <v>995</v>
      </c>
      <c r="G26" s="273" t="s">
        <v>996</v>
      </c>
      <c r="H26" s="143" t="s">
        <v>30</v>
      </c>
    </row>
    <row r="27" spans="1:8" ht="12.75">
      <c r="A27" s="143">
        <v>26</v>
      </c>
      <c r="B27" s="273" t="s">
        <v>676</v>
      </c>
      <c r="C27" s="273" t="s">
        <v>688</v>
      </c>
      <c r="D27" s="273" t="s">
        <v>689</v>
      </c>
      <c r="E27" s="273" t="s">
        <v>997</v>
      </c>
      <c r="F27" s="273" t="s">
        <v>998</v>
      </c>
      <c r="G27" s="273" t="s">
        <v>996</v>
      </c>
      <c r="H27" s="143" t="s">
        <v>30</v>
      </c>
    </row>
    <row r="28" spans="1:8" ht="12.75">
      <c r="A28" s="143">
        <v>27</v>
      </c>
      <c r="B28" s="273" t="s">
        <v>676</v>
      </c>
      <c r="C28" s="273" t="s">
        <v>692</v>
      </c>
      <c r="D28" s="273" t="s">
        <v>693</v>
      </c>
      <c r="E28" s="273" t="s">
        <v>999</v>
      </c>
      <c r="F28" s="273" t="s">
        <v>1000</v>
      </c>
      <c r="G28" s="273" t="s">
        <v>996</v>
      </c>
      <c r="H28" s="143" t="s">
        <v>30</v>
      </c>
    </row>
    <row r="29" spans="1:8" ht="12.75">
      <c r="A29" s="143">
        <v>28</v>
      </c>
      <c r="B29" s="273" t="s">
        <v>697</v>
      </c>
      <c r="C29" s="273" t="s">
        <v>711</v>
      </c>
      <c r="D29" s="273" t="s">
        <v>712</v>
      </c>
      <c r="E29" s="273" t="s">
        <v>1001</v>
      </c>
      <c r="F29" s="273" t="s">
        <v>1002</v>
      </c>
      <c r="G29" s="273" t="s">
        <v>1003</v>
      </c>
      <c r="H29" s="143" t="s">
        <v>30</v>
      </c>
    </row>
    <row r="30" spans="1:8" ht="12.75">
      <c r="A30" s="143">
        <v>29</v>
      </c>
      <c r="B30" s="273" t="s">
        <v>697</v>
      </c>
      <c r="C30" s="273" t="s">
        <v>711</v>
      </c>
      <c r="D30" s="273" t="s">
        <v>712</v>
      </c>
      <c r="E30" s="273" t="s">
        <v>1004</v>
      </c>
      <c r="F30" s="273" t="s">
        <v>1005</v>
      </c>
      <c r="G30" s="273" t="s">
        <v>1003</v>
      </c>
      <c r="H30" s="143" t="s">
        <v>30</v>
      </c>
    </row>
    <row r="31" spans="1:8" ht="12.75">
      <c r="A31" s="143">
        <v>30</v>
      </c>
      <c r="B31" s="273" t="s">
        <v>697</v>
      </c>
      <c r="C31" s="273" t="s">
        <v>711</v>
      </c>
      <c r="D31" s="273" t="s">
        <v>712</v>
      </c>
      <c r="E31" s="273" t="s">
        <v>1006</v>
      </c>
      <c r="F31" s="273" t="s">
        <v>1007</v>
      </c>
      <c r="G31" s="273" t="s">
        <v>1003</v>
      </c>
      <c r="H31" s="143" t="s">
        <v>30</v>
      </c>
    </row>
    <row r="32" spans="1:8" ht="12.75">
      <c r="A32" s="143">
        <v>31</v>
      </c>
      <c r="B32" s="273" t="s">
        <v>697</v>
      </c>
      <c r="C32" s="273" t="s">
        <v>711</v>
      </c>
      <c r="D32" s="273" t="s">
        <v>712</v>
      </c>
      <c r="E32" s="273" t="s">
        <v>1008</v>
      </c>
      <c r="F32" s="273" t="s">
        <v>1009</v>
      </c>
      <c r="G32" s="273" t="s">
        <v>1003</v>
      </c>
      <c r="H32" s="143" t="s">
        <v>30</v>
      </c>
    </row>
    <row r="33" spans="1:8" ht="12.75">
      <c r="A33" s="143">
        <v>32</v>
      </c>
      <c r="B33" s="273" t="s">
        <v>697</v>
      </c>
      <c r="C33" s="273" t="s">
        <v>711</v>
      </c>
      <c r="D33" s="273" t="s">
        <v>712</v>
      </c>
      <c r="E33" s="273" t="s">
        <v>1010</v>
      </c>
      <c r="F33" s="273" t="s">
        <v>1011</v>
      </c>
      <c r="G33" s="273" t="s">
        <v>1003</v>
      </c>
      <c r="H33" s="143" t="s">
        <v>30</v>
      </c>
    </row>
    <row r="34" spans="1:8" ht="12.75">
      <c r="A34" s="143">
        <v>33</v>
      </c>
      <c r="B34" s="273" t="s">
        <v>715</v>
      </c>
      <c r="C34" s="273" t="s">
        <v>723</v>
      </c>
      <c r="D34" s="273" t="s">
        <v>724</v>
      </c>
      <c r="E34" s="273" t="s">
        <v>1012</v>
      </c>
      <c r="F34" s="273" t="s">
        <v>1013</v>
      </c>
      <c r="G34" s="273" t="s">
        <v>1014</v>
      </c>
      <c r="H34" s="143" t="s">
        <v>30</v>
      </c>
    </row>
    <row r="35" spans="1:8" ht="12.75">
      <c r="A35" s="143">
        <v>34</v>
      </c>
      <c r="B35" s="273" t="s">
        <v>715</v>
      </c>
      <c r="C35" s="273" t="s">
        <v>723</v>
      </c>
      <c r="D35" s="273" t="s">
        <v>724</v>
      </c>
      <c r="E35" s="273" t="s">
        <v>1015</v>
      </c>
      <c r="F35" s="273" t="s">
        <v>1016</v>
      </c>
      <c r="G35" s="273" t="s">
        <v>1014</v>
      </c>
      <c r="H35" s="143" t="s">
        <v>30</v>
      </c>
    </row>
    <row r="36" spans="1:8" ht="12.75">
      <c r="A36" s="143">
        <v>35</v>
      </c>
      <c r="B36" s="273" t="s">
        <v>715</v>
      </c>
      <c r="C36" s="273" t="s">
        <v>727</v>
      </c>
      <c r="D36" s="273" t="s">
        <v>728</v>
      </c>
      <c r="E36" s="273" t="s">
        <v>1017</v>
      </c>
      <c r="F36" s="273" t="s">
        <v>1018</v>
      </c>
      <c r="G36" s="273" t="s">
        <v>1014</v>
      </c>
      <c r="H36" s="143" t="s">
        <v>30</v>
      </c>
    </row>
    <row r="37" spans="1:8" ht="12.75">
      <c r="A37" s="143">
        <v>36</v>
      </c>
      <c r="B37" s="273" t="s">
        <v>715</v>
      </c>
      <c r="C37" s="273" t="s">
        <v>727</v>
      </c>
      <c r="D37" s="273" t="s">
        <v>728</v>
      </c>
      <c r="E37" s="273" t="s">
        <v>1019</v>
      </c>
      <c r="F37" s="273" t="s">
        <v>1020</v>
      </c>
      <c r="G37" s="273" t="s">
        <v>1014</v>
      </c>
      <c r="H37" s="143" t="s">
        <v>30</v>
      </c>
    </row>
    <row r="38" spans="1:8" ht="12.75">
      <c r="A38" s="143">
        <v>37</v>
      </c>
      <c r="B38" s="273" t="s">
        <v>731</v>
      </c>
      <c r="C38" s="273" t="s">
        <v>739</v>
      </c>
      <c r="D38" s="273" t="s">
        <v>740</v>
      </c>
      <c r="E38" s="273" t="s">
        <v>1021</v>
      </c>
      <c r="F38" s="273" t="s">
        <v>1022</v>
      </c>
      <c r="G38" s="273" t="s">
        <v>1023</v>
      </c>
      <c r="H38" s="143" t="s">
        <v>30</v>
      </c>
    </row>
    <row r="39" spans="1:8" ht="12.75">
      <c r="A39" s="143">
        <v>38</v>
      </c>
      <c r="B39" s="273" t="s">
        <v>747</v>
      </c>
      <c r="C39" s="273" t="s">
        <v>761</v>
      </c>
      <c r="D39" s="273" t="s">
        <v>762</v>
      </c>
      <c r="E39" s="273" t="s">
        <v>1024</v>
      </c>
      <c r="F39" s="273" t="s">
        <v>1025</v>
      </c>
      <c r="G39" s="273" t="s">
        <v>1026</v>
      </c>
      <c r="H39" s="143" t="s">
        <v>30</v>
      </c>
    </row>
    <row r="40" spans="1:8" ht="12.75">
      <c r="A40" s="143">
        <v>39</v>
      </c>
      <c r="B40" s="273" t="s">
        <v>763</v>
      </c>
      <c r="C40" s="273" t="s">
        <v>771</v>
      </c>
      <c r="D40" s="273" t="s">
        <v>772</v>
      </c>
      <c r="E40" s="273" t="s">
        <v>1027</v>
      </c>
      <c r="F40" s="273" t="s">
        <v>1028</v>
      </c>
      <c r="G40" s="273" t="s">
        <v>1029</v>
      </c>
      <c r="H40" s="143" t="s">
        <v>30</v>
      </c>
    </row>
    <row r="41" spans="1:8" ht="12.75">
      <c r="A41" s="143">
        <v>40</v>
      </c>
      <c r="B41" s="273" t="s">
        <v>775</v>
      </c>
      <c r="C41" s="273" t="s">
        <v>789</v>
      </c>
      <c r="D41" s="273" t="s">
        <v>790</v>
      </c>
      <c r="E41" s="273" t="s">
        <v>1030</v>
      </c>
      <c r="F41" s="273" t="s">
        <v>1031</v>
      </c>
      <c r="G41" s="273" t="s">
        <v>1032</v>
      </c>
      <c r="H41" s="143" t="s">
        <v>33</v>
      </c>
    </row>
    <row r="42" spans="1:8" ht="12.75">
      <c r="A42" s="143">
        <v>41</v>
      </c>
      <c r="B42" s="273" t="s">
        <v>775</v>
      </c>
      <c r="C42" s="273" t="s">
        <v>789</v>
      </c>
      <c r="D42" s="273" t="s">
        <v>790</v>
      </c>
      <c r="E42" s="273" t="s">
        <v>1033</v>
      </c>
      <c r="F42" s="273" t="s">
        <v>1034</v>
      </c>
      <c r="G42" s="273" t="s">
        <v>1032</v>
      </c>
      <c r="H42" s="143" t="s">
        <v>30</v>
      </c>
    </row>
    <row r="43" spans="1:8" ht="12.75">
      <c r="A43" s="143">
        <v>42</v>
      </c>
      <c r="B43" s="273" t="s">
        <v>775</v>
      </c>
      <c r="C43" s="273" t="s">
        <v>789</v>
      </c>
      <c r="D43" s="273" t="s">
        <v>790</v>
      </c>
      <c r="E43" s="273" t="s">
        <v>1035</v>
      </c>
      <c r="F43" s="273" t="s">
        <v>1036</v>
      </c>
      <c r="G43" s="273" t="s">
        <v>1032</v>
      </c>
      <c r="H43" s="143" t="s">
        <v>30</v>
      </c>
    </row>
    <row r="44" spans="1:8" ht="12.75">
      <c r="A44" s="143">
        <v>43</v>
      </c>
      <c r="B44" s="273" t="s">
        <v>775</v>
      </c>
      <c r="C44" s="273" t="s">
        <v>793</v>
      </c>
      <c r="D44" s="273" t="s">
        <v>794</v>
      </c>
      <c r="E44" s="273" t="s">
        <v>1037</v>
      </c>
      <c r="F44" s="273" t="s">
        <v>1038</v>
      </c>
      <c r="G44" s="273" t="s">
        <v>1032</v>
      </c>
      <c r="H44" s="143" t="s">
        <v>30</v>
      </c>
    </row>
    <row r="45" spans="1:8" ht="12.75">
      <c r="A45" s="143">
        <v>44</v>
      </c>
      <c r="B45" s="273" t="s">
        <v>795</v>
      </c>
      <c r="C45" s="273" t="s">
        <v>809</v>
      </c>
      <c r="D45" s="273" t="s">
        <v>810</v>
      </c>
      <c r="E45" s="273" t="s">
        <v>1039</v>
      </c>
      <c r="F45" s="273" t="s">
        <v>1040</v>
      </c>
      <c r="G45" s="273" t="s">
        <v>1041</v>
      </c>
      <c r="H45" s="143" t="s">
        <v>30</v>
      </c>
    </row>
    <row r="46" spans="1:8" ht="12.75">
      <c r="A46" s="143">
        <v>45</v>
      </c>
      <c r="B46" s="273" t="s">
        <v>795</v>
      </c>
      <c r="C46" s="273" t="s">
        <v>809</v>
      </c>
      <c r="D46" s="273" t="s">
        <v>810</v>
      </c>
      <c r="E46" s="273" t="s">
        <v>1042</v>
      </c>
      <c r="F46" s="273" t="s">
        <v>1043</v>
      </c>
      <c r="G46" s="273" t="s">
        <v>1044</v>
      </c>
      <c r="H46" s="143" t="s">
        <v>32</v>
      </c>
    </row>
    <row r="47" spans="1:8" ht="12.75">
      <c r="A47" s="143">
        <v>46</v>
      </c>
      <c r="B47" s="273" t="s">
        <v>795</v>
      </c>
      <c r="C47" s="273" t="s">
        <v>811</v>
      </c>
      <c r="D47" s="273" t="s">
        <v>812</v>
      </c>
      <c r="E47" s="273" t="s">
        <v>1045</v>
      </c>
      <c r="F47" s="273" t="s">
        <v>1046</v>
      </c>
      <c r="G47" s="273" t="s">
        <v>1041</v>
      </c>
      <c r="H47" s="143" t="s">
        <v>30</v>
      </c>
    </row>
    <row r="48" spans="1:8" ht="12.75">
      <c r="A48" s="143">
        <v>47</v>
      </c>
      <c r="B48" s="273" t="s">
        <v>795</v>
      </c>
      <c r="C48" s="273" t="s">
        <v>811</v>
      </c>
      <c r="D48" s="273" t="s">
        <v>812</v>
      </c>
      <c r="E48" s="273" t="s">
        <v>1047</v>
      </c>
      <c r="F48" s="273" t="s">
        <v>1048</v>
      </c>
      <c r="G48" s="273" t="s">
        <v>1041</v>
      </c>
      <c r="H48" s="143" t="s">
        <v>30</v>
      </c>
    </row>
    <row r="49" spans="1:8" ht="12.75">
      <c r="A49" s="143">
        <v>48</v>
      </c>
      <c r="B49" s="273" t="s">
        <v>819</v>
      </c>
      <c r="C49" s="273" t="s">
        <v>828</v>
      </c>
      <c r="D49" s="273" t="s">
        <v>829</v>
      </c>
      <c r="E49" s="273" t="s">
        <v>1049</v>
      </c>
      <c r="F49" s="273" t="s">
        <v>1050</v>
      </c>
      <c r="G49" s="273" t="s">
        <v>1051</v>
      </c>
      <c r="H49" s="143" t="s">
        <v>30</v>
      </c>
    </row>
    <row r="50" spans="1:8" ht="12.75">
      <c r="A50" s="143">
        <v>49</v>
      </c>
      <c r="B50" s="273" t="s">
        <v>819</v>
      </c>
      <c r="C50" s="273" t="s">
        <v>828</v>
      </c>
      <c r="D50" s="273" t="s">
        <v>829</v>
      </c>
      <c r="E50" s="273" t="s">
        <v>1052</v>
      </c>
      <c r="F50" s="273" t="s">
        <v>1053</v>
      </c>
      <c r="G50" s="273" t="s">
        <v>1051</v>
      </c>
      <c r="H50" s="143" t="s">
        <v>30</v>
      </c>
    </row>
    <row r="51" spans="1:8" ht="12.75">
      <c r="A51" s="143">
        <v>50</v>
      </c>
      <c r="B51" s="273" t="s">
        <v>832</v>
      </c>
      <c r="C51" s="273" t="s">
        <v>840</v>
      </c>
      <c r="D51" s="273" t="s">
        <v>841</v>
      </c>
      <c r="E51" s="273" t="s">
        <v>1054</v>
      </c>
      <c r="F51" s="273" t="s">
        <v>1055</v>
      </c>
      <c r="G51" s="273" t="s">
        <v>1056</v>
      </c>
      <c r="H51" s="143" t="s">
        <v>30</v>
      </c>
    </row>
    <row r="52" spans="1:8" ht="12.75">
      <c r="A52" s="143">
        <v>51</v>
      </c>
      <c r="B52" s="273" t="s">
        <v>832</v>
      </c>
      <c r="C52" s="273" t="s">
        <v>840</v>
      </c>
      <c r="D52" s="273" t="s">
        <v>841</v>
      </c>
      <c r="E52" s="273" t="s">
        <v>1057</v>
      </c>
      <c r="F52" s="273" t="s">
        <v>1058</v>
      </c>
      <c r="G52" s="273" t="s">
        <v>1056</v>
      </c>
      <c r="H52" s="143" t="s">
        <v>32</v>
      </c>
    </row>
    <row r="53" spans="1:8" ht="12.75">
      <c r="A53" s="143">
        <v>52</v>
      </c>
      <c r="B53" s="273" t="s">
        <v>842</v>
      </c>
      <c r="C53" s="273" t="s">
        <v>850</v>
      </c>
      <c r="D53" s="273" t="s">
        <v>851</v>
      </c>
      <c r="E53" s="273" t="s">
        <v>1059</v>
      </c>
      <c r="F53" s="273" t="s">
        <v>1060</v>
      </c>
      <c r="G53" s="273" t="s">
        <v>1061</v>
      </c>
      <c r="H53" s="143" t="s">
        <v>30</v>
      </c>
    </row>
    <row r="54" spans="1:8" ht="12.75">
      <c r="A54" s="143">
        <v>53</v>
      </c>
      <c r="B54" s="273" t="s">
        <v>856</v>
      </c>
      <c r="C54" s="273" t="s">
        <v>860</v>
      </c>
      <c r="D54" s="273" t="s">
        <v>861</v>
      </c>
      <c r="E54" s="273" t="s">
        <v>1062</v>
      </c>
      <c r="F54" s="273" t="s">
        <v>1063</v>
      </c>
      <c r="G54" s="273" t="s">
        <v>1064</v>
      </c>
      <c r="H54" s="143" t="s">
        <v>30</v>
      </c>
    </row>
    <row r="55" spans="1:8" ht="12.75">
      <c r="A55" s="143">
        <v>54</v>
      </c>
      <c r="B55" s="273" t="s">
        <v>856</v>
      </c>
      <c r="C55" s="273" t="s">
        <v>860</v>
      </c>
      <c r="D55" s="273" t="s">
        <v>861</v>
      </c>
      <c r="E55" s="273" t="s">
        <v>1065</v>
      </c>
      <c r="F55" s="273" t="s">
        <v>1066</v>
      </c>
      <c r="G55" s="273" t="s">
        <v>1067</v>
      </c>
      <c r="H55" s="143" t="s">
        <v>30</v>
      </c>
    </row>
    <row r="56" spans="1:8" ht="12.75">
      <c r="A56" s="143">
        <v>55</v>
      </c>
      <c r="B56" s="273" t="s">
        <v>856</v>
      </c>
      <c r="C56" s="273" t="s">
        <v>860</v>
      </c>
      <c r="D56" s="273" t="s">
        <v>861</v>
      </c>
      <c r="E56" s="273" t="s">
        <v>1068</v>
      </c>
      <c r="F56" s="273" t="s">
        <v>1069</v>
      </c>
      <c r="G56" s="273" t="s">
        <v>1064</v>
      </c>
      <c r="H56" s="143" t="s">
        <v>30</v>
      </c>
    </row>
    <row r="57" spans="1:8" ht="12.75">
      <c r="A57" s="143">
        <v>56</v>
      </c>
      <c r="B57" s="273" t="s">
        <v>856</v>
      </c>
      <c r="C57" s="273" t="s">
        <v>869</v>
      </c>
      <c r="D57" s="273" t="s">
        <v>870</v>
      </c>
      <c r="E57" s="273" t="s">
        <v>1070</v>
      </c>
      <c r="F57" s="273" t="s">
        <v>1071</v>
      </c>
      <c r="G57" s="273" t="s">
        <v>1064</v>
      </c>
      <c r="H57" s="143" t="s">
        <v>30</v>
      </c>
    </row>
    <row r="58" spans="1:8" ht="12.75">
      <c r="A58" s="143">
        <v>57</v>
      </c>
      <c r="B58" s="273" t="s">
        <v>856</v>
      </c>
      <c r="C58" s="273" t="s">
        <v>869</v>
      </c>
      <c r="D58" s="273" t="s">
        <v>870</v>
      </c>
      <c r="E58" s="273" t="s">
        <v>1072</v>
      </c>
      <c r="F58" s="273" t="s">
        <v>1073</v>
      </c>
      <c r="G58" s="273" t="s">
        <v>1074</v>
      </c>
      <c r="H58" s="143" t="s">
        <v>30</v>
      </c>
    </row>
    <row r="59" spans="1:8" ht="12.75">
      <c r="A59" s="143">
        <v>58</v>
      </c>
      <c r="B59" s="273" t="s">
        <v>856</v>
      </c>
      <c r="C59" s="273" t="s">
        <v>869</v>
      </c>
      <c r="D59" s="273" t="s">
        <v>870</v>
      </c>
      <c r="E59" s="273" t="s">
        <v>1075</v>
      </c>
      <c r="F59" s="273" t="s">
        <v>1073</v>
      </c>
      <c r="G59" s="273" t="s">
        <v>1076</v>
      </c>
      <c r="H59" s="143" t="s">
        <v>30</v>
      </c>
    </row>
    <row r="60" spans="1:8" ht="12.75">
      <c r="A60" s="143">
        <v>59</v>
      </c>
      <c r="B60" s="273" t="s">
        <v>856</v>
      </c>
      <c r="C60" s="273" t="s">
        <v>871</v>
      </c>
      <c r="D60" s="273" t="s">
        <v>872</v>
      </c>
      <c r="E60" s="273" t="s">
        <v>1077</v>
      </c>
      <c r="F60" s="273" t="s">
        <v>1078</v>
      </c>
      <c r="G60" s="273" t="s">
        <v>1064</v>
      </c>
      <c r="H60" s="143" t="s">
        <v>30</v>
      </c>
    </row>
    <row r="61" spans="1:8" ht="12.75">
      <c r="A61" s="143">
        <v>60</v>
      </c>
      <c r="B61" s="273" t="s">
        <v>873</v>
      </c>
      <c r="C61" s="273" t="s">
        <v>880</v>
      </c>
      <c r="D61" s="273" t="s">
        <v>881</v>
      </c>
      <c r="E61" s="273" t="s">
        <v>1079</v>
      </c>
      <c r="F61" s="273" t="s">
        <v>1080</v>
      </c>
      <c r="G61" s="273" t="s">
        <v>1081</v>
      </c>
      <c r="H61" s="143" t="s">
        <v>30</v>
      </c>
    </row>
    <row r="62" spans="1:8" ht="12.75">
      <c r="A62" s="143">
        <v>61</v>
      </c>
      <c r="B62" s="273" t="s">
        <v>886</v>
      </c>
      <c r="C62" s="273" t="s">
        <v>892</v>
      </c>
      <c r="D62" s="273" t="s">
        <v>893</v>
      </c>
      <c r="E62" s="273" t="s">
        <v>1082</v>
      </c>
      <c r="F62" s="273" t="s">
        <v>1083</v>
      </c>
      <c r="G62" s="273" t="s">
        <v>1084</v>
      </c>
      <c r="H62" s="143" t="s">
        <v>30</v>
      </c>
    </row>
    <row r="63" spans="1:8" ht="12.75">
      <c r="A63" s="143">
        <v>62</v>
      </c>
      <c r="B63" s="273" t="s">
        <v>143</v>
      </c>
      <c r="C63" s="273" t="s">
        <v>143</v>
      </c>
      <c r="D63" s="273" t="s">
        <v>1085</v>
      </c>
      <c r="E63" s="273" t="s">
        <v>1086</v>
      </c>
      <c r="F63" s="273" t="s">
        <v>1073</v>
      </c>
      <c r="G63" s="273" t="s">
        <v>1087</v>
      </c>
      <c r="H63" s="143" t="s">
        <v>30</v>
      </c>
    </row>
    <row r="64" spans="1:8" ht="12.75">
      <c r="A64" s="143">
        <v>63</v>
      </c>
      <c r="B64" s="273" t="s">
        <v>143</v>
      </c>
      <c r="C64" s="273" t="s">
        <v>143</v>
      </c>
      <c r="D64" s="273" t="s">
        <v>1085</v>
      </c>
      <c r="E64" s="273" t="s">
        <v>1088</v>
      </c>
      <c r="F64" s="273" t="s">
        <v>1073</v>
      </c>
      <c r="G64" s="273" t="s">
        <v>1089</v>
      </c>
      <c r="H64" s="143" t="s">
        <v>30</v>
      </c>
    </row>
    <row r="65" spans="1:8" ht="12.75">
      <c r="A65" s="143">
        <v>64</v>
      </c>
      <c r="B65" s="273" t="s">
        <v>896</v>
      </c>
      <c r="C65" s="273" t="s">
        <v>898</v>
      </c>
      <c r="D65" s="273" t="s">
        <v>897</v>
      </c>
      <c r="E65" s="273" t="s">
        <v>1090</v>
      </c>
      <c r="F65" s="273" t="s">
        <v>1073</v>
      </c>
      <c r="G65" s="273" t="s">
        <v>1064</v>
      </c>
      <c r="H65" s="143" t="s">
        <v>30</v>
      </c>
    </row>
    <row r="66" spans="1:8" ht="12.75">
      <c r="A66" s="143">
        <v>65</v>
      </c>
      <c r="B66" s="273" t="s">
        <v>896</v>
      </c>
      <c r="C66" s="273" t="s">
        <v>898</v>
      </c>
      <c r="D66" s="273" t="s">
        <v>897</v>
      </c>
      <c r="E66" s="273" t="s">
        <v>1091</v>
      </c>
      <c r="F66" s="273" t="s">
        <v>1092</v>
      </c>
      <c r="G66" s="273" t="s">
        <v>1074</v>
      </c>
      <c r="H66" s="143" t="s">
        <v>33</v>
      </c>
    </row>
    <row r="67" spans="1:8" ht="12.75">
      <c r="A67" s="143">
        <v>66</v>
      </c>
      <c r="B67" s="273" t="s">
        <v>896</v>
      </c>
      <c r="C67" s="273" t="s">
        <v>898</v>
      </c>
      <c r="D67" s="273" t="s">
        <v>897</v>
      </c>
      <c r="E67" s="273" t="s">
        <v>1093</v>
      </c>
      <c r="F67" s="273" t="s">
        <v>1094</v>
      </c>
      <c r="G67" s="273" t="s">
        <v>1074</v>
      </c>
      <c r="H67" s="143" t="s">
        <v>30</v>
      </c>
    </row>
    <row r="68" spans="1:8" ht="12.75">
      <c r="A68" s="143">
        <v>67</v>
      </c>
      <c r="B68" s="273" t="s">
        <v>896</v>
      </c>
      <c r="C68" s="273" t="s">
        <v>898</v>
      </c>
      <c r="D68" s="273" t="s">
        <v>897</v>
      </c>
      <c r="E68" s="273" t="s">
        <v>1095</v>
      </c>
      <c r="F68" s="273" t="s">
        <v>1096</v>
      </c>
      <c r="G68" s="273" t="s">
        <v>1074</v>
      </c>
      <c r="H68" s="143" t="s">
        <v>30</v>
      </c>
    </row>
    <row r="69" spans="1:8" ht="12.75">
      <c r="A69" s="143">
        <v>68</v>
      </c>
      <c r="B69" s="273" t="s">
        <v>896</v>
      </c>
      <c r="C69" s="273" t="s">
        <v>898</v>
      </c>
      <c r="D69" s="273" t="s">
        <v>897</v>
      </c>
      <c r="E69" s="273" t="s">
        <v>1097</v>
      </c>
      <c r="F69" s="273" t="s">
        <v>1098</v>
      </c>
      <c r="G69" s="273" t="s">
        <v>1074</v>
      </c>
      <c r="H69" s="143" t="s">
        <v>30</v>
      </c>
    </row>
    <row r="70" spans="1:8" ht="12.75">
      <c r="A70" s="143">
        <v>69</v>
      </c>
      <c r="B70" s="273" t="s">
        <v>896</v>
      </c>
      <c r="C70" s="273" t="s">
        <v>898</v>
      </c>
      <c r="D70" s="273" t="s">
        <v>897</v>
      </c>
      <c r="E70" s="273" t="s">
        <v>1099</v>
      </c>
      <c r="F70" s="273" t="s">
        <v>1100</v>
      </c>
      <c r="G70" s="273" t="s">
        <v>1074</v>
      </c>
      <c r="H70" s="143" t="s">
        <v>30</v>
      </c>
    </row>
    <row r="71" spans="1:8" ht="12.75">
      <c r="A71" s="143">
        <v>70</v>
      </c>
      <c r="B71" s="273" t="s">
        <v>896</v>
      </c>
      <c r="C71" s="273" t="s">
        <v>898</v>
      </c>
      <c r="D71" s="273" t="s">
        <v>897</v>
      </c>
      <c r="E71" s="273" t="s">
        <v>1101</v>
      </c>
      <c r="F71" s="273" t="s">
        <v>1102</v>
      </c>
      <c r="G71" s="273" t="s">
        <v>1103</v>
      </c>
      <c r="H71" s="143" t="s">
        <v>33</v>
      </c>
    </row>
    <row r="72" spans="1:8" ht="12.75">
      <c r="A72" s="143">
        <v>71</v>
      </c>
      <c r="B72" s="273" t="s">
        <v>896</v>
      </c>
      <c r="C72" s="273" t="s">
        <v>898</v>
      </c>
      <c r="D72" s="273" t="s">
        <v>897</v>
      </c>
      <c r="E72" s="273" t="s">
        <v>1104</v>
      </c>
      <c r="F72" s="273" t="s">
        <v>1105</v>
      </c>
      <c r="G72" s="273" t="s">
        <v>1074</v>
      </c>
      <c r="H72" s="143" t="s">
        <v>30</v>
      </c>
    </row>
    <row r="73" spans="1:8" ht="12.75">
      <c r="A73" s="143">
        <v>72</v>
      </c>
      <c r="B73" s="273" t="s">
        <v>899</v>
      </c>
      <c r="C73" s="273" t="s">
        <v>901</v>
      </c>
      <c r="D73" s="273" t="s">
        <v>900</v>
      </c>
      <c r="E73" s="273" t="s">
        <v>1106</v>
      </c>
      <c r="F73" s="273" t="s">
        <v>1107</v>
      </c>
      <c r="G73" s="273" t="s">
        <v>1108</v>
      </c>
      <c r="H73" s="143" t="s">
        <v>30</v>
      </c>
    </row>
    <row r="74" spans="1:8" ht="12.75">
      <c r="A74" s="143">
        <v>73</v>
      </c>
      <c r="B74" s="273" t="s">
        <v>899</v>
      </c>
      <c r="C74" s="273" t="s">
        <v>901</v>
      </c>
      <c r="D74" s="273" t="s">
        <v>900</v>
      </c>
      <c r="E74" s="273" t="s">
        <v>1109</v>
      </c>
      <c r="F74" s="273" t="s">
        <v>1110</v>
      </c>
      <c r="G74" s="273" t="s">
        <v>1111</v>
      </c>
      <c r="H74" s="143" t="s">
        <v>30</v>
      </c>
    </row>
    <row r="75" spans="1:8" ht="12.75">
      <c r="A75" s="143">
        <v>74</v>
      </c>
      <c r="B75" s="273" t="s">
        <v>899</v>
      </c>
      <c r="C75" s="273" t="s">
        <v>901</v>
      </c>
      <c r="D75" s="273" t="s">
        <v>900</v>
      </c>
      <c r="E75" s="273" t="s">
        <v>1112</v>
      </c>
      <c r="F75" s="273" t="s">
        <v>1113</v>
      </c>
      <c r="G75" s="273" t="s">
        <v>1111</v>
      </c>
      <c r="H75" s="143" t="s">
        <v>33</v>
      </c>
    </row>
    <row r="76" spans="1:8" ht="12.75">
      <c r="A76" s="143">
        <v>75</v>
      </c>
      <c r="B76" s="273" t="s">
        <v>899</v>
      </c>
      <c r="C76" s="273" t="s">
        <v>901</v>
      </c>
      <c r="D76" s="273" t="s">
        <v>900</v>
      </c>
      <c r="E76" s="273" t="s">
        <v>1114</v>
      </c>
      <c r="F76" s="273" t="s">
        <v>1115</v>
      </c>
      <c r="G76" s="273" t="s">
        <v>1111</v>
      </c>
      <c r="H76" s="143" t="s">
        <v>30</v>
      </c>
    </row>
    <row r="77" spans="1:8" ht="12.75">
      <c r="A77" s="143">
        <v>76</v>
      </c>
      <c r="B77" s="273" t="s">
        <v>899</v>
      </c>
      <c r="C77" s="273" t="s">
        <v>901</v>
      </c>
      <c r="D77" s="273" t="s">
        <v>900</v>
      </c>
      <c r="E77" s="273" t="s">
        <v>1116</v>
      </c>
      <c r="F77" s="273" t="s">
        <v>1117</v>
      </c>
      <c r="G77" s="273" t="s">
        <v>1111</v>
      </c>
      <c r="H77" s="143" t="s">
        <v>32</v>
      </c>
    </row>
    <row r="78" spans="1:8" ht="12.75">
      <c r="A78" s="143">
        <v>77</v>
      </c>
      <c r="B78" s="273" t="s">
        <v>899</v>
      </c>
      <c r="C78" s="273" t="s">
        <v>901</v>
      </c>
      <c r="D78" s="273" t="s">
        <v>900</v>
      </c>
      <c r="E78" s="273" t="s">
        <v>1118</v>
      </c>
      <c r="F78" s="273" t="s">
        <v>1119</v>
      </c>
      <c r="G78" s="273" t="s">
        <v>1111</v>
      </c>
      <c r="H78" s="143" t="s">
        <v>33</v>
      </c>
    </row>
    <row r="79" spans="1:8" ht="12.75">
      <c r="A79" s="143">
        <v>78</v>
      </c>
      <c r="B79" s="273" t="s">
        <v>899</v>
      </c>
      <c r="C79" s="273" t="s">
        <v>901</v>
      </c>
      <c r="D79" s="273" t="s">
        <v>900</v>
      </c>
      <c r="E79" s="273" t="s">
        <v>1120</v>
      </c>
      <c r="F79" s="273" t="s">
        <v>1121</v>
      </c>
      <c r="G79" s="273" t="s">
        <v>1111</v>
      </c>
      <c r="H79" s="143" t="s">
        <v>30</v>
      </c>
    </row>
    <row r="80" spans="1:8" ht="12.75">
      <c r="A80" s="143">
        <v>79</v>
      </c>
      <c r="B80" s="273" t="s">
        <v>899</v>
      </c>
      <c r="C80" s="273" t="s">
        <v>901</v>
      </c>
      <c r="D80" s="273" t="s">
        <v>900</v>
      </c>
      <c r="E80" s="273" t="s">
        <v>1122</v>
      </c>
      <c r="F80" s="273" t="s">
        <v>1123</v>
      </c>
      <c r="G80" s="273" t="s">
        <v>1111</v>
      </c>
      <c r="H80" s="143" t="s">
        <v>30</v>
      </c>
    </row>
    <row r="81" spans="1:8" ht="12.75">
      <c r="A81" s="143">
        <v>80</v>
      </c>
      <c r="B81" s="273" t="s">
        <v>899</v>
      </c>
      <c r="C81" s="273" t="s">
        <v>901</v>
      </c>
      <c r="D81" s="273" t="s">
        <v>900</v>
      </c>
      <c r="E81" s="273" t="s">
        <v>1124</v>
      </c>
      <c r="F81" s="273" t="s">
        <v>1125</v>
      </c>
      <c r="G81" s="273" t="s">
        <v>1111</v>
      </c>
      <c r="H81" s="143" t="s">
        <v>30</v>
      </c>
    </row>
    <row r="82" spans="1:8" ht="12.75">
      <c r="A82" s="143">
        <v>81</v>
      </c>
      <c r="B82" s="273" t="s">
        <v>899</v>
      </c>
      <c r="C82" s="273" t="s">
        <v>901</v>
      </c>
      <c r="D82" s="273" t="s">
        <v>900</v>
      </c>
      <c r="E82" s="273" t="s">
        <v>1126</v>
      </c>
      <c r="F82" s="273" t="s">
        <v>1127</v>
      </c>
      <c r="G82" s="273" t="s">
        <v>1111</v>
      </c>
      <c r="H82" s="143" t="s">
        <v>30</v>
      </c>
    </row>
    <row r="83" spans="1:8" ht="12.75">
      <c r="A83" s="143">
        <v>82</v>
      </c>
      <c r="B83" s="273" t="s">
        <v>899</v>
      </c>
      <c r="C83" s="273" t="s">
        <v>901</v>
      </c>
      <c r="D83" s="273" t="s">
        <v>900</v>
      </c>
      <c r="E83" s="273" t="s">
        <v>1128</v>
      </c>
      <c r="F83" s="273" t="s">
        <v>1129</v>
      </c>
      <c r="G83" s="273" t="s">
        <v>1111</v>
      </c>
      <c r="H83" s="143" t="s">
        <v>30</v>
      </c>
    </row>
    <row r="84" spans="1:8" ht="12.75">
      <c r="A84" s="143">
        <v>83</v>
      </c>
      <c r="B84" s="273" t="s">
        <v>899</v>
      </c>
      <c r="C84" s="273" t="s">
        <v>901</v>
      </c>
      <c r="D84" s="273" t="s">
        <v>900</v>
      </c>
      <c r="E84" s="273" t="s">
        <v>1130</v>
      </c>
      <c r="F84" s="273" t="s">
        <v>1131</v>
      </c>
      <c r="G84" s="273" t="s">
        <v>1111</v>
      </c>
      <c r="H84" s="143" t="s">
        <v>30</v>
      </c>
    </row>
    <row r="85" spans="1:8" ht="12.75">
      <c r="A85" s="143">
        <v>84</v>
      </c>
      <c r="B85" s="273" t="s">
        <v>899</v>
      </c>
      <c r="C85" s="273" t="s">
        <v>901</v>
      </c>
      <c r="D85" s="273" t="s">
        <v>900</v>
      </c>
      <c r="E85" s="273" t="s">
        <v>1132</v>
      </c>
      <c r="F85" s="273" t="s">
        <v>1133</v>
      </c>
      <c r="G85" s="273" t="s">
        <v>1111</v>
      </c>
      <c r="H85" s="143" t="s">
        <v>30</v>
      </c>
    </row>
    <row r="86" spans="1:8" ht="12.75">
      <c r="A86" s="143">
        <v>85</v>
      </c>
      <c r="B86" s="273" t="s">
        <v>899</v>
      </c>
      <c r="C86" s="273" t="s">
        <v>901</v>
      </c>
      <c r="D86" s="273" t="s">
        <v>900</v>
      </c>
      <c r="E86" s="273" t="s">
        <v>1134</v>
      </c>
      <c r="F86" s="273" t="s">
        <v>1135</v>
      </c>
      <c r="G86" s="273" t="s">
        <v>1111</v>
      </c>
      <c r="H86" s="143" t="s">
        <v>30</v>
      </c>
    </row>
    <row r="87" spans="1:8" ht="12.75">
      <c r="A87" s="143">
        <v>86</v>
      </c>
      <c r="B87" s="273" t="s">
        <v>899</v>
      </c>
      <c r="C87" s="273" t="s">
        <v>901</v>
      </c>
      <c r="D87" s="273" t="s">
        <v>900</v>
      </c>
      <c r="E87" s="273" t="s">
        <v>1136</v>
      </c>
      <c r="F87" s="273" t="s">
        <v>1137</v>
      </c>
      <c r="G87" s="273" t="s">
        <v>1138</v>
      </c>
      <c r="H87" s="143" t="s">
        <v>30</v>
      </c>
    </row>
    <row r="88" spans="1:8" ht="12.75">
      <c r="A88" s="143">
        <v>87</v>
      </c>
      <c r="B88" s="273" t="s">
        <v>899</v>
      </c>
      <c r="C88" s="273" t="s">
        <v>901</v>
      </c>
      <c r="D88" s="273" t="s">
        <v>900</v>
      </c>
      <c r="E88" s="273" t="s">
        <v>1139</v>
      </c>
      <c r="F88" s="273" t="s">
        <v>1140</v>
      </c>
      <c r="G88" s="273" t="s">
        <v>1111</v>
      </c>
      <c r="H88" s="143" t="s">
        <v>32</v>
      </c>
    </row>
    <row r="89" spans="1:8" ht="12.75">
      <c r="A89" s="143">
        <v>88</v>
      </c>
      <c r="B89" s="273" t="s">
        <v>899</v>
      </c>
      <c r="C89" s="273" t="s">
        <v>901</v>
      </c>
      <c r="D89" s="273" t="s">
        <v>900</v>
      </c>
      <c r="E89" s="273" t="s">
        <v>1141</v>
      </c>
      <c r="F89" s="273" t="s">
        <v>1142</v>
      </c>
      <c r="G89" s="273" t="s">
        <v>1111</v>
      </c>
      <c r="H89" s="143" t="s">
        <v>30</v>
      </c>
    </row>
    <row r="90" spans="1:8" ht="12.75">
      <c r="A90" s="143">
        <v>89</v>
      </c>
      <c r="B90" s="273" t="s">
        <v>899</v>
      </c>
      <c r="C90" s="273" t="s">
        <v>901</v>
      </c>
      <c r="D90" s="273" t="s">
        <v>900</v>
      </c>
      <c r="E90" s="273" t="s">
        <v>1143</v>
      </c>
      <c r="F90" s="273" t="s">
        <v>1144</v>
      </c>
      <c r="G90" s="273" t="s">
        <v>1145</v>
      </c>
      <c r="H90" s="143" t="s">
        <v>30</v>
      </c>
    </row>
    <row r="91" spans="1:8" ht="12.75">
      <c r="A91" s="143">
        <v>90</v>
      </c>
      <c r="B91" s="273" t="s">
        <v>899</v>
      </c>
      <c r="C91" s="273" t="s">
        <v>901</v>
      </c>
      <c r="D91" s="273" t="s">
        <v>900</v>
      </c>
      <c r="E91" s="273" t="s">
        <v>1146</v>
      </c>
      <c r="F91" s="273" t="s">
        <v>1147</v>
      </c>
      <c r="G91" s="273" t="s">
        <v>1111</v>
      </c>
      <c r="H91" s="143" t="s">
        <v>32</v>
      </c>
    </row>
    <row r="92" spans="1:8" ht="12.75">
      <c r="A92" s="143">
        <v>91</v>
      </c>
      <c r="B92" s="273" t="s">
        <v>899</v>
      </c>
      <c r="C92" s="273" t="s">
        <v>901</v>
      </c>
      <c r="D92" s="273" t="s">
        <v>900</v>
      </c>
      <c r="E92" s="273" t="s">
        <v>1148</v>
      </c>
      <c r="F92" s="273" t="s">
        <v>1073</v>
      </c>
      <c r="G92" s="273" t="s">
        <v>1149</v>
      </c>
      <c r="H92" s="143" t="s">
        <v>30</v>
      </c>
    </row>
    <row r="93" spans="1:8" ht="12.75">
      <c r="B93" s="273"/>
      <c r="C93" s="273"/>
      <c r="D93" s="273"/>
      <c r="E93" s="273"/>
      <c r="F93" s="273"/>
      <c r="G93" s="273"/>
    </row>
    <row r="94" spans="1:8" ht="12.75">
      <c r="B94" s="273"/>
      <c r="C94" s="273"/>
      <c r="D94" s="273"/>
      <c r="E94" s="273"/>
      <c r="F94" s="273"/>
      <c r="G94" s="273"/>
    </row>
    <row r="95" spans="1:8" ht="12.75">
      <c r="B95" s="273"/>
      <c r="C95" s="273"/>
      <c r="D95" s="273"/>
      <c r="E95" s="273"/>
      <c r="F95" s="273"/>
      <c r="G95" s="273"/>
    </row>
    <row r="96" spans="1:8" ht="12.75">
      <c r="B96" s="273"/>
      <c r="C96" s="273"/>
      <c r="D96" s="273"/>
      <c r="E96" s="273"/>
      <c r="F96" s="273"/>
      <c r="G96" s="273"/>
    </row>
    <row r="97" spans="2:7" ht="12.75">
      <c r="B97" s="273"/>
      <c r="C97" s="273"/>
      <c r="D97" s="273"/>
      <c r="E97" s="273"/>
      <c r="F97" s="273"/>
      <c r="G97" s="273"/>
    </row>
    <row r="98" spans="2:7" ht="12.75">
      <c r="B98" s="273"/>
      <c r="C98" s="273"/>
      <c r="D98" s="273"/>
      <c r="E98" s="273"/>
      <c r="F98" s="273"/>
      <c r="G98" s="273"/>
    </row>
    <row r="99" spans="2:7" ht="12.75">
      <c r="B99" s="273"/>
      <c r="C99" s="273"/>
      <c r="D99" s="273"/>
      <c r="E99" s="273"/>
      <c r="F99" s="273"/>
      <c r="G99" s="273"/>
    </row>
    <row r="100" spans="2:7" ht="12.75">
      <c r="B100" s="273"/>
      <c r="C100" s="273"/>
      <c r="D100" s="273"/>
      <c r="E100" s="273"/>
      <c r="F100" s="273"/>
      <c r="G100" s="273"/>
    </row>
    <row r="101" spans="2:7" ht="12.75">
      <c r="B101" s="273"/>
      <c r="C101" s="273"/>
      <c r="D101" s="273"/>
      <c r="E101" s="273"/>
      <c r="F101" s="273"/>
      <c r="G101" s="273"/>
    </row>
    <row r="102" spans="2:7" ht="12.75">
      <c r="B102" s="273"/>
      <c r="C102" s="273"/>
      <c r="D102" s="273"/>
      <c r="E102" s="273"/>
      <c r="F102" s="273"/>
      <c r="G102" s="273"/>
    </row>
    <row r="103" spans="2:7" ht="12.75">
      <c r="B103" s="273"/>
      <c r="C103" s="273"/>
      <c r="D103" s="273"/>
      <c r="E103" s="273"/>
      <c r="F103" s="273"/>
      <c r="G103" s="273"/>
    </row>
    <row r="104" spans="2:7" ht="12.75">
      <c r="B104" s="273"/>
      <c r="C104" s="273"/>
      <c r="D104" s="273"/>
      <c r="E104" s="273"/>
      <c r="F104" s="273"/>
      <c r="G104" s="273"/>
    </row>
    <row r="105" spans="2:7" ht="12.75">
      <c r="B105" s="273"/>
      <c r="C105" s="273"/>
      <c r="D105" s="273"/>
      <c r="E105" s="273"/>
      <c r="F105" s="273"/>
      <c r="G105" s="273"/>
    </row>
    <row r="106" spans="2:7" ht="12.75">
      <c r="B106" s="273"/>
      <c r="C106" s="273"/>
      <c r="D106" s="273"/>
      <c r="E106" s="273"/>
      <c r="F106" s="273"/>
      <c r="G106" s="273"/>
    </row>
    <row r="107" spans="2:7" ht="12.75">
      <c r="B107" s="273"/>
      <c r="C107" s="273"/>
      <c r="D107" s="273"/>
      <c r="E107" s="273"/>
      <c r="F107" s="273"/>
      <c r="G107" s="273"/>
    </row>
    <row r="108" spans="2:7" ht="12.75">
      <c r="B108" s="273"/>
      <c r="C108" s="273"/>
      <c r="D108" s="273"/>
      <c r="E108" s="273"/>
      <c r="F108" s="273"/>
      <c r="G108" s="273"/>
    </row>
    <row r="109" spans="2:7" ht="12.75">
      <c r="B109" s="273"/>
      <c r="C109" s="273"/>
      <c r="D109" s="273"/>
      <c r="E109" s="273"/>
      <c r="F109" s="273"/>
      <c r="G109" s="273"/>
    </row>
    <row r="110" spans="2:7" ht="12.75">
      <c r="B110" s="273"/>
      <c r="C110" s="273"/>
      <c r="D110" s="273"/>
      <c r="E110" s="273"/>
      <c r="F110" s="273"/>
      <c r="G110" s="273"/>
    </row>
    <row r="111" spans="2:7" ht="12.75">
      <c r="B111" s="273"/>
      <c r="C111" s="273"/>
      <c r="D111" s="273"/>
      <c r="E111" s="273"/>
      <c r="F111" s="273"/>
      <c r="G111" s="273"/>
    </row>
    <row r="112" spans="2:7" ht="12.75">
      <c r="B112" s="273"/>
      <c r="C112" s="273"/>
      <c r="D112" s="273"/>
      <c r="E112" s="273"/>
      <c r="F112" s="273"/>
      <c r="G112" s="273"/>
    </row>
    <row r="113" spans="2:7" ht="12.75">
      <c r="B113" s="273"/>
      <c r="C113" s="273"/>
      <c r="D113" s="273"/>
      <c r="E113" s="273"/>
      <c r="F113" s="273"/>
      <c r="G113" s="273"/>
    </row>
    <row r="114" spans="2:7" ht="12.75">
      <c r="B114" s="273"/>
      <c r="C114" s="273"/>
      <c r="D114" s="273"/>
      <c r="E114" s="273"/>
      <c r="F114" s="273"/>
      <c r="G114" s="273"/>
    </row>
    <row r="115" spans="2:7" ht="12.75">
      <c r="B115" s="273"/>
      <c r="C115" s="273"/>
      <c r="D115" s="273"/>
      <c r="E115" s="273"/>
      <c r="F115" s="273"/>
      <c r="G115" s="273"/>
    </row>
    <row r="116" spans="2:7" ht="12.75">
      <c r="B116" s="273"/>
      <c r="C116" s="273"/>
      <c r="D116" s="273"/>
      <c r="E116" s="273"/>
      <c r="F116" s="273"/>
      <c r="G116" s="273"/>
    </row>
    <row r="117" spans="2:7" ht="12.75">
      <c r="B117" s="273"/>
      <c r="C117" s="273"/>
      <c r="D117" s="273"/>
      <c r="E117" s="273"/>
      <c r="F117" s="273"/>
      <c r="G117" s="273"/>
    </row>
    <row r="118" spans="2:7" ht="12.75">
      <c r="B118" s="273"/>
      <c r="C118" s="273"/>
      <c r="D118" s="273"/>
      <c r="E118" s="273"/>
      <c r="F118" s="273"/>
      <c r="G118" s="273"/>
    </row>
    <row r="119" spans="2:7" ht="12.75">
      <c r="B119" s="273"/>
      <c r="C119" s="273"/>
      <c r="D119" s="273"/>
      <c r="E119" s="273"/>
      <c r="F119" s="273"/>
      <c r="G119" s="273"/>
    </row>
    <row r="120" spans="2:7" ht="12.75">
      <c r="B120" s="273"/>
      <c r="C120" s="273"/>
      <c r="D120" s="273"/>
      <c r="E120" s="273"/>
      <c r="F120" s="273"/>
      <c r="G120" s="273"/>
    </row>
    <row r="121" spans="2:7" ht="12.75">
      <c r="B121" s="273"/>
      <c r="C121" s="273"/>
      <c r="D121" s="273"/>
      <c r="E121" s="273"/>
      <c r="F121" s="273"/>
      <c r="G121" s="273"/>
    </row>
    <row r="122" spans="2:7" ht="12.75">
      <c r="B122" s="273"/>
      <c r="C122" s="273"/>
      <c r="D122" s="273"/>
      <c r="E122" s="273"/>
      <c r="F122" s="273"/>
      <c r="G122" s="273"/>
    </row>
    <row r="123" spans="2:7" ht="12.75">
      <c r="B123" s="273"/>
      <c r="C123" s="273"/>
      <c r="D123" s="273"/>
      <c r="E123" s="273"/>
      <c r="F123" s="273"/>
      <c r="G123" s="273"/>
    </row>
    <row r="124" spans="2:7" ht="12.75">
      <c r="B124" s="273"/>
      <c r="C124" s="273"/>
      <c r="D124" s="273"/>
      <c r="E124" s="273"/>
      <c r="F124" s="273"/>
      <c r="G124" s="273"/>
    </row>
    <row r="125" spans="2:7" ht="12.75">
      <c r="B125" s="273"/>
      <c r="C125" s="273"/>
      <c r="D125" s="273"/>
      <c r="E125" s="273"/>
      <c r="F125" s="273"/>
      <c r="G125" s="273"/>
    </row>
    <row r="126" spans="2:7" ht="12.75">
      <c r="B126" s="273"/>
      <c r="C126" s="273"/>
      <c r="D126" s="273"/>
      <c r="E126" s="273"/>
      <c r="F126" s="273"/>
      <c r="G126" s="273"/>
    </row>
    <row r="127" spans="2:7" ht="12.75">
      <c r="B127" s="273"/>
      <c r="C127" s="273"/>
      <c r="D127" s="273"/>
      <c r="E127" s="273"/>
      <c r="F127" s="273"/>
      <c r="G127" s="273"/>
    </row>
    <row r="128" spans="2:7" ht="12.75">
      <c r="B128" s="273"/>
      <c r="C128" s="273"/>
      <c r="D128" s="273"/>
      <c r="E128" s="273"/>
      <c r="F128" s="273"/>
      <c r="G128" s="273"/>
    </row>
    <row r="129" spans="2:7" ht="12.75">
      <c r="B129" s="273"/>
      <c r="C129" s="273"/>
      <c r="D129" s="273"/>
      <c r="E129" s="273"/>
      <c r="F129" s="273"/>
      <c r="G129" s="273"/>
    </row>
    <row r="130" spans="2:7" ht="12.75">
      <c r="B130" s="273"/>
      <c r="C130" s="273"/>
      <c r="D130" s="273"/>
      <c r="E130" s="273"/>
      <c r="F130" s="273"/>
      <c r="G130" s="273"/>
    </row>
    <row r="131" spans="2:7" ht="12.75">
      <c r="B131" s="273"/>
      <c r="C131" s="273"/>
      <c r="D131" s="273"/>
      <c r="E131" s="273"/>
      <c r="F131" s="273"/>
      <c r="G131" s="273"/>
    </row>
    <row r="132" spans="2:7" ht="12.75">
      <c r="B132" s="273"/>
      <c r="C132" s="273"/>
      <c r="D132" s="273"/>
      <c r="E132" s="273"/>
      <c r="F132" s="273"/>
      <c r="G132" s="273"/>
    </row>
    <row r="133" spans="2:7" ht="12.75">
      <c r="B133" s="273"/>
      <c r="C133" s="273"/>
      <c r="D133" s="273"/>
      <c r="E133" s="273"/>
      <c r="F133" s="273"/>
      <c r="G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E207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5">
      <c r="A1" s="45" t="s">
        <v>473</v>
      </c>
      <c r="B1" s="45" t="s">
        <v>472</v>
      </c>
      <c r="C1" s="45" t="s">
        <v>474</v>
      </c>
    </row>
    <row r="2" spans="1:5">
      <c r="A2" s="45" t="s">
        <v>497</v>
      </c>
      <c r="B2" s="45" t="s">
        <v>499</v>
      </c>
      <c r="C2" s="45" t="s">
        <v>500</v>
      </c>
      <c r="D2" s="45" t="s">
        <v>497</v>
      </c>
      <c r="E2" s="45" t="s">
        <v>902</v>
      </c>
    </row>
    <row r="3" spans="1:5">
      <c r="A3" s="45" t="s">
        <v>497</v>
      </c>
      <c r="B3" s="45" t="s">
        <v>501</v>
      </c>
      <c r="C3" s="45" t="s">
        <v>502</v>
      </c>
      <c r="D3" s="45" t="s">
        <v>513</v>
      </c>
      <c r="E3" s="45" t="s">
        <v>903</v>
      </c>
    </row>
    <row r="4" spans="1:5">
      <c r="A4" s="45" t="s">
        <v>497</v>
      </c>
      <c r="B4" s="45" t="s">
        <v>497</v>
      </c>
      <c r="C4" s="45" t="s">
        <v>498</v>
      </c>
      <c r="D4" s="45" t="s">
        <v>538</v>
      </c>
      <c r="E4" s="45" t="s">
        <v>904</v>
      </c>
    </row>
    <row r="5" spans="1:5">
      <c r="A5" s="45" t="s">
        <v>497</v>
      </c>
      <c r="B5" s="45" t="s">
        <v>503</v>
      </c>
      <c r="C5" s="45" t="s">
        <v>504</v>
      </c>
      <c r="D5" s="45" t="s">
        <v>558</v>
      </c>
      <c r="E5" s="45" t="s">
        <v>905</v>
      </c>
    </row>
    <row r="6" spans="1:5">
      <c r="A6" s="45" t="s">
        <v>497</v>
      </c>
      <c r="B6" s="45" t="s">
        <v>505</v>
      </c>
      <c r="C6" s="45" t="s">
        <v>506</v>
      </c>
      <c r="D6" s="45" t="s">
        <v>572</v>
      </c>
      <c r="E6" s="45" t="s">
        <v>906</v>
      </c>
    </row>
    <row r="7" spans="1:5">
      <c r="A7" s="45" t="s">
        <v>497</v>
      </c>
      <c r="B7" s="45" t="s">
        <v>507</v>
      </c>
      <c r="C7" s="45" t="s">
        <v>508</v>
      </c>
      <c r="D7" s="45" t="s">
        <v>586</v>
      </c>
      <c r="E7" s="45" t="s">
        <v>907</v>
      </c>
    </row>
    <row r="8" spans="1:5">
      <c r="A8" s="45" t="s">
        <v>497</v>
      </c>
      <c r="B8" s="45" t="s">
        <v>509</v>
      </c>
      <c r="C8" s="45" t="s">
        <v>510</v>
      </c>
      <c r="D8" s="45" t="s">
        <v>596</v>
      </c>
      <c r="E8" s="45" t="s">
        <v>908</v>
      </c>
    </row>
    <row r="9" spans="1:5">
      <c r="A9" s="45" t="s">
        <v>497</v>
      </c>
      <c r="B9" s="45" t="s">
        <v>511</v>
      </c>
      <c r="C9" s="45" t="s">
        <v>512</v>
      </c>
      <c r="D9" s="45" t="s">
        <v>616</v>
      </c>
      <c r="E9" s="45" t="s">
        <v>909</v>
      </c>
    </row>
    <row r="10" spans="1:5">
      <c r="A10" s="45" t="s">
        <v>513</v>
      </c>
      <c r="B10" s="45" t="s">
        <v>515</v>
      </c>
      <c r="C10" s="45" t="s">
        <v>516</v>
      </c>
      <c r="D10" s="45" t="s">
        <v>632</v>
      </c>
      <c r="E10" s="45" t="s">
        <v>910</v>
      </c>
    </row>
    <row r="11" spans="1:5">
      <c r="A11" s="45" t="s">
        <v>513</v>
      </c>
      <c r="B11" s="45" t="s">
        <v>517</v>
      </c>
      <c r="C11" s="45" t="s">
        <v>518</v>
      </c>
      <c r="D11" s="45" t="s">
        <v>656</v>
      </c>
      <c r="E11" s="45" t="s">
        <v>911</v>
      </c>
    </row>
    <row r="12" spans="1:5">
      <c r="A12" s="45" t="s">
        <v>513</v>
      </c>
      <c r="B12" s="45" t="s">
        <v>519</v>
      </c>
      <c r="C12" s="45" t="s">
        <v>514</v>
      </c>
      <c r="D12" s="45" t="s">
        <v>676</v>
      </c>
      <c r="E12" s="45" t="s">
        <v>912</v>
      </c>
    </row>
    <row r="13" spans="1:5">
      <c r="A13" s="45" t="s">
        <v>513</v>
      </c>
      <c r="B13" s="45" t="s">
        <v>513</v>
      </c>
      <c r="C13" s="45" t="s">
        <v>514</v>
      </c>
      <c r="D13" s="45" t="s">
        <v>697</v>
      </c>
      <c r="E13" s="45" t="s">
        <v>913</v>
      </c>
    </row>
    <row r="14" spans="1:5">
      <c r="A14" s="45" t="s">
        <v>513</v>
      </c>
      <c r="B14" s="45" t="s">
        <v>520</v>
      </c>
      <c r="C14" s="45" t="s">
        <v>521</v>
      </c>
      <c r="D14" s="45" t="s">
        <v>715</v>
      </c>
      <c r="E14" s="45" t="s">
        <v>914</v>
      </c>
    </row>
    <row r="15" spans="1:5">
      <c r="A15" s="45" t="s">
        <v>513</v>
      </c>
      <c r="B15" s="45" t="s">
        <v>522</v>
      </c>
      <c r="C15" s="45" t="s">
        <v>523</v>
      </c>
      <c r="D15" s="45" t="s">
        <v>731</v>
      </c>
      <c r="E15" s="45" t="s">
        <v>915</v>
      </c>
    </row>
    <row r="16" spans="1:5">
      <c r="A16" s="45" t="s">
        <v>513</v>
      </c>
      <c r="B16" s="45" t="s">
        <v>524</v>
      </c>
      <c r="C16" s="45" t="s">
        <v>525</v>
      </c>
      <c r="D16" s="45" t="s">
        <v>747</v>
      </c>
      <c r="E16" s="45" t="s">
        <v>916</v>
      </c>
    </row>
    <row r="17" spans="1:5">
      <c r="A17" s="45" t="s">
        <v>513</v>
      </c>
      <c r="B17" s="45" t="s">
        <v>526</v>
      </c>
      <c r="C17" s="45" t="s">
        <v>527</v>
      </c>
      <c r="D17" s="45" t="s">
        <v>763</v>
      </c>
      <c r="E17" s="45" t="s">
        <v>917</v>
      </c>
    </row>
    <row r="18" spans="1:5">
      <c r="A18" s="45" t="s">
        <v>513</v>
      </c>
      <c r="B18" s="45" t="s">
        <v>528</v>
      </c>
      <c r="C18" s="45" t="s">
        <v>529</v>
      </c>
      <c r="D18" s="45" t="s">
        <v>775</v>
      </c>
      <c r="E18" s="45" t="s">
        <v>918</v>
      </c>
    </row>
    <row r="19" spans="1:5">
      <c r="A19" s="45" t="s">
        <v>513</v>
      </c>
      <c r="B19" s="45" t="s">
        <v>530</v>
      </c>
      <c r="C19" s="45" t="s">
        <v>531</v>
      </c>
      <c r="D19" s="45" t="s">
        <v>795</v>
      </c>
      <c r="E19" s="45" t="s">
        <v>919</v>
      </c>
    </row>
    <row r="20" spans="1:5">
      <c r="A20" s="45" t="s">
        <v>513</v>
      </c>
      <c r="B20" s="45" t="s">
        <v>532</v>
      </c>
      <c r="C20" s="45" t="s">
        <v>533</v>
      </c>
      <c r="D20" s="45" t="s">
        <v>819</v>
      </c>
      <c r="E20" s="45" t="s">
        <v>920</v>
      </c>
    </row>
    <row r="21" spans="1:5">
      <c r="A21" s="45" t="s">
        <v>513</v>
      </c>
      <c r="B21" s="45" t="s">
        <v>534</v>
      </c>
      <c r="C21" s="45" t="s">
        <v>535</v>
      </c>
      <c r="D21" s="45" t="s">
        <v>832</v>
      </c>
      <c r="E21" s="45" t="s">
        <v>921</v>
      </c>
    </row>
    <row r="22" spans="1:5">
      <c r="A22" s="45" t="s">
        <v>513</v>
      </c>
      <c r="B22" s="45" t="s">
        <v>536</v>
      </c>
      <c r="C22" s="45" t="s">
        <v>537</v>
      </c>
      <c r="D22" s="45" t="s">
        <v>842</v>
      </c>
      <c r="E22" s="45" t="s">
        <v>922</v>
      </c>
    </row>
    <row r="23" spans="1:5">
      <c r="A23" s="45" t="s">
        <v>538</v>
      </c>
      <c r="B23" s="45" t="s">
        <v>540</v>
      </c>
      <c r="C23" s="45" t="s">
        <v>541</v>
      </c>
      <c r="D23" s="45" t="s">
        <v>856</v>
      </c>
      <c r="E23" s="45" t="s">
        <v>923</v>
      </c>
    </row>
    <row r="24" spans="1:5">
      <c r="A24" s="45" t="s">
        <v>538</v>
      </c>
      <c r="B24" s="45" t="s">
        <v>538</v>
      </c>
      <c r="C24" s="45" t="s">
        <v>539</v>
      </c>
      <c r="D24" s="45" t="s">
        <v>873</v>
      </c>
      <c r="E24" s="45" t="s">
        <v>924</v>
      </c>
    </row>
    <row r="25" spans="1:5">
      <c r="A25" s="45" t="s">
        <v>538</v>
      </c>
      <c r="B25" s="45" t="s">
        <v>542</v>
      </c>
      <c r="C25" s="45" t="s">
        <v>543</v>
      </c>
      <c r="D25" s="45" t="s">
        <v>886</v>
      </c>
      <c r="E25" s="45" t="s">
        <v>925</v>
      </c>
    </row>
    <row r="26" spans="1:5">
      <c r="A26" s="45" t="s">
        <v>538</v>
      </c>
      <c r="B26" s="45" t="s">
        <v>544</v>
      </c>
      <c r="C26" s="45" t="s">
        <v>545</v>
      </c>
      <c r="D26" s="45" t="s">
        <v>896</v>
      </c>
      <c r="E26" s="45" t="s">
        <v>926</v>
      </c>
    </row>
    <row r="27" spans="1:5">
      <c r="A27" s="45" t="s">
        <v>538</v>
      </c>
      <c r="B27" s="45" t="s">
        <v>546</v>
      </c>
      <c r="C27" s="45" t="s">
        <v>547</v>
      </c>
      <c r="D27" s="45" t="s">
        <v>899</v>
      </c>
      <c r="E27" s="45" t="s">
        <v>927</v>
      </c>
    </row>
    <row r="28" spans="1:5">
      <c r="A28" s="45" t="s">
        <v>538</v>
      </c>
      <c r="B28" s="45" t="s">
        <v>548</v>
      </c>
      <c r="C28" s="45" t="s">
        <v>549</v>
      </c>
    </row>
    <row r="29" spans="1:5">
      <c r="A29" s="45" t="s">
        <v>538</v>
      </c>
      <c r="B29" s="45" t="s">
        <v>550</v>
      </c>
      <c r="C29" s="45" t="s">
        <v>551</v>
      </c>
    </row>
    <row r="30" spans="1:5">
      <c r="A30" s="45" t="s">
        <v>538</v>
      </c>
      <c r="B30" s="45" t="s">
        <v>552</v>
      </c>
      <c r="C30" s="45" t="s">
        <v>553</v>
      </c>
    </row>
    <row r="31" spans="1:5">
      <c r="A31" s="45" t="s">
        <v>538</v>
      </c>
      <c r="B31" s="45" t="s">
        <v>554</v>
      </c>
      <c r="C31" s="45" t="s">
        <v>555</v>
      </c>
    </row>
    <row r="32" spans="1:5">
      <c r="A32" s="45" t="s">
        <v>538</v>
      </c>
      <c r="B32" s="45" t="s">
        <v>556</v>
      </c>
      <c r="C32" s="45" t="s">
        <v>557</v>
      </c>
    </row>
    <row r="33" spans="1:3">
      <c r="A33" s="45" t="s">
        <v>558</v>
      </c>
      <c r="B33" s="45" t="s">
        <v>560</v>
      </c>
      <c r="C33" s="45" t="s">
        <v>561</v>
      </c>
    </row>
    <row r="34" spans="1:3">
      <c r="A34" s="45" t="s">
        <v>558</v>
      </c>
      <c r="B34" s="45" t="s">
        <v>562</v>
      </c>
      <c r="C34" s="45" t="s">
        <v>563</v>
      </c>
    </row>
    <row r="35" spans="1:3">
      <c r="A35" s="45" t="s">
        <v>558</v>
      </c>
      <c r="B35" s="45" t="s">
        <v>558</v>
      </c>
      <c r="C35" s="45" t="s">
        <v>559</v>
      </c>
    </row>
    <row r="36" spans="1:3">
      <c r="A36" s="45" t="s">
        <v>558</v>
      </c>
      <c r="B36" s="45" t="s">
        <v>564</v>
      </c>
      <c r="C36" s="45" t="s">
        <v>565</v>
      </c>
    </row>
    <row r="37" spans="1:3">
      <c r="A37" s="45" t="s">
        <v>558</v>
      </c>
      <c r="B37" s="45" t="s">
        <v>566</v>
      </c>
      <c r="C37" s="45" t="s">
        <v>567</v>
      </c>
    </row>
    <row r="38" spans="1:3">
      <c r="A38" s="45" t="s">
        <v>558</v>
      </c>
      <c r="B38" s="45" t="s">
        <v>568</v>
      </c>
      <c r="C38" s="45" t="s">
        <v>569</v>
      </c>
    </row>
    <row r="39" spans="1:3">
      <c r="A39" s="45" t="s">
        <v>558</v>
      </c>
      <c r="B39" s="45" t="s">
        <v>570</v>
      </c>
      <c r="C39" s="45" t="s">
        <v>571</v>
      </c>
    </row>
    <row r="40" spans="1:3">
      <c r="A40" s="45" t="s">
        <v>572</v>
      </c>
      <c r="B40" s="45" t="s">
        <v>574</v>
      </c>
      <c r="C40" s="45" t="s">
        <v>575</v>
      </c>
    </row>
    <row r="41" spans="1:3">
      <c r="A41" s="45" t="s">
        <v>572</v>
      </c>
      <c r="B41" s="45" t="s">
        <v>576</v>
      </c>
      <c r="C41" s="45" t="s">
        <v>577</v>
      </c>
    </row>
    <row r="42" spans="1:3">
      <c r="A42" s="45" t="s">
        <v>572</v>
      </c>
      <c r="B42" s="45" t="s">
        <v>578</v>
      </c>
      <c r="C42" s="45" t="s">
        <v>579</v>
      </c>
    </row>
    <row r="43" spans="1:3">
      <c r="A43" s="45" t="s">
        <v>572</v>
      </c>
      <c r="B43" s="45" t="s">
        <v>572</v>
      </c>
      <c r="C43" s="45" t="s">
        <v>573</v>
      </c>
    </row>
    <row r="44" spans="1:3">
      <c r="A44" s="45" t="s">
        <v>572</v>
      </c>
      <c r="B44" s="45" t="s">
        <v>580</v>
      </c>
      <c r="C44" s="45" t="s">
        <v>581</v>
      </c>
    </row>
    <row r="45" spans="1:3">
      <c r="A45" s="45" t="s">
        <v>572</v>
      </c>
      <c r="B45" s="45" t="s">
        <v>582</v>
      </c>
      <c r="C45" s="45" t="s">
        <v>583</v>
      </c>
    </row>
    <row r="46" spans="1:3">
      <c r="A46" s="45" t="s">
        <v>572</v>
      </c>
      <c r="B46" s="45" t="s">
        <v>584</v>
      </c>
      <c r="C46" s="45" t="s">
        <v>585</v>
      </c>
    </row>
    <row r="47" spans="1:3">
      <c r="A47" s="45" t="s">
        <v>586</v>
      </c>
      <c r="B47" s="45" t="s">
        <v>588</v>
      </c>
      <c r="C47" s="45" t="s">
        <v>589</v>
      </c>
    </row>
    <row r="48" spans="1:3">
      <c r="A48" s="45" t="s">
        <v>586</v>
      </c>
      <c r="B48" s="45" t="s">
        <v>590</v>
      </c>
      <c r="C48" s="45" t="s">
        <v>591</v>
      </c>
    </row>
    <row r="49" spans="1:3">
      <c r="A49" s="45" t="s">
        <v>586</v>
      </c>
      <c r="B49" s="45" t="s">
        <v>586</v>
      </c>
      <c r="C49" s="45" t="s">
        <v>587</v>
      </c>
    </row>
    <row r="50" spans="1:3">
      <c r="A50" s="45" t="s">
        <v>586</v>
      </c>
      <c r="B50" s="45" t="s">
        <v>592</v>
      </c>
      <c r="C50" s="45" t="s">
        <v>593</v>
      </c>
    </row>
    <row r="51" spans="1:3">
      <c r="A51" s="45" t="s">
        <v>586</v>
      </c>
      <c r="B51" s="45" t="s">
        <v>594</v>
      </c>
      <c r="C51" s="45" t="s">
        <v>595</v>
      </c>
    </row>
    <row r="52" spans="1:3">
      <c r="A52" s="45" t="s">
        <v>596</v>
      </c>
      <c r="B52" s="45" t="s">
        <v>598</v>
      </c>
      <c r="C52" s="45" t="s">
        <v>599</v>
      </c>
    </row>
    <row r="53" spans="1:3">
      <c r="A53" s="45" t="s">
        <v>596</v>
      </c>
      <c r="B53" s="45" t="s">
        <v>600</v>
      </c>
      <c r="C53" s="45" t="s">
        <v>601</v>
      </c>
    </row>
    <row r="54" spans="1:3">
      <c r="A54" s="45" t="s">
        <v>596</v>
      </c>
      <c r="B54" s="45" t="s">
        <v>602</v>
      </c>
      <c r="C54" s="45" t="s">
        <v>603</v>
      </c>
    </row>
    <row r="55" spans="1:3">
      <c r="A55" s="45" t="s">
        <v>596</v>
      </c>
      <c r="B55" s="45" t="s">
        <v>604</v>
      </c>
      <c r="C55" s="45" t="s">
        <v>605</v>
      </c>
    </row>
    <row r="56" spans="1:3">
      <c r="A56" s="45" t="s">
        <v>596</v>
      </c>
      <c r="B56" s="45" t="s">
        <v>596</v>
      </c>
      <c r="C56" s="45" t="s">
        <v>597</v>
      </c>
    </row>
    <row r="57" spans="1:3">
      <c r="A57" s="45" t="s">
        <v>596</v>
      </c>
      <c r="B57" s="45" t="s">
        <v>606</v>
      </c>
      <c r="C57" s="45" t="s">
        <v>607</v>
      </c>
    </row>
    <row r="58" spans="1:3">
      <c r="A58" s="45" t="s">
        <v>596</v>
      </c>
      <c r="B58" s="45" t="s">
        <v>608</v>
      </c>
      <c r="C58" s="45" t="s">
        <v>609</v>
      </c>
    </row>
    <row r="59" spans="1:3">
      <c r="A59" s="45" t="s">
        <v>596</v>
      </c>
      <c r="B59" s="45" t="s">
        <v>610</v>
      </c>
      <c r="C59" s="45" t="s">
        <v>611</v>
      </c>
    </row>
    <row r="60" spans="1:3">
      <c r="A60" s="45" t="s">
        <v>596</v>
      </c>
      <c r="B60" s="45" t="s">
        <v>612</v>
      </c>
      <c r="C60" s="45" t="s">
        <v>613</v>
      </c>
    </row>
    <row r="61" spans="1:3">
      <c r="A61" s="45" t="s">
        <v>596</v>
      </c>
      <c r="B61" s="45" t="s">
        <v>614</v>
      </c>
      <c r="C61" s="45" t="s">
        <v>615</v>
      </c>
    </row>
    <row r="62" spans="1:3">
      <c r="A62" s="45" t="s">
        <v>616</v>
      </c>
      <c r="B62" s="45" t="s">
        <v>618</v>
      </c>
      <c r="C62" s="45" t="s">
        <v>619</v>
      </c>
    </row>
    <row r="63" spans="1:3">
      <c r="A63" s="45" t="s">
        <v>616</v>
      </c>
      <c r="B63" s="45" t="s">
        <v>620</v>
      </c>
      <c r="C63" s="45" t="s">
        <v>621</v>
      </c>
    </row>
    <row r="64" spans="1:3">
      <c r="A64" s="45" t="s">
        <v>616</v>
      </c>
      <c r="B64" s="45" t="s">
        <v>622</v>
      </c>
      <c r="C64" s="45" t="s">
        <v>623</v>
      </c>
    </row>
    <row r="65" spans="1:3">
      <c r="A65" s="45" t="s">
        <v>616</v>
      </c>
      <c r="B65" s="45" t="s">
        <v>616</v>
      </c>
      <c r="C65" s="45" t="s">
        <v>617</v>
      </c>
    </row>
    <row r="66" spans="1:3">
      <c r="A66" s="45" t="s">
        <v>616</v>
      </c>
      <c r="B66" s="45" t="s">
        <v>624</v>
      </c>
      <c r="C66" s="45" t="s">
        <v>625</v>
      </c>
    </row>
    <row r="67" spans="1:3">
      <c r="A67" s="45" t="s">
        <v>616</v>
      </c>
      <c r="B67" s="45" t="s">
        <v>626</v>
      </c>
      <c r="C67" s="45" t="s">
        <v>627</v>
      </c>
    </row>
    <row r="68" spans="1:3">
      <c r="A68" s="45" t="s">
        <v>616</v>
      </c>
      <c r="B68" s="45" t="s">
        <v>628</v>
      </c>
      <c r="C68" s="45" t="s">
        <v>629</v>
      </c>
    </row>
    <row r="69" spans="1:3">
      <c r="A69" s="45" t="s">
        <v>616</v>
      </c>
      <c r="B69" s="45" t="s">
        <v>630</v>
      </c>
      <c r="C69" s="45" t="s">
        <v>631</v>
      </c>
    </row>
    <row r="70" spans="1:3">
      <c r="A70" s="45" t="s">
        <v>632</v>
      </c>
      <c r="B70" s="45" t="s">
        <v>634</v>
      </c>
      <c r="C70" s="45" t="s">
        <v>635</v>
      </c>
    </row>
    <row r="71" spans="1:3">
      <c r="A71" s="45" t="s">
        <v>632</v>
      </c>
      <c r="B71" s="45" t="s">
        <v>636</v>
      </c>
      <c r="C71" s="45" t="s">
        <v>637</v>
      </c>
    </row>
    <row r="72" spans="1:3">
      <c r="A72" s="45" t="s">
        <v>632</v>
      </c>
      <c r="B72" s="45" t="s">
        <v>638</v>
      </c>
      <c r="C72" s="45" t="s">
        <v>639</v>
      </c>
    </row>
    <row r="73" spans="1:3">
      <c r="A73" s="45" t="s">
        <v>632</v>
      </c>
      <c r="B73" s="45" t="s">
        <v>640</v>
      </c>
      <c r="C73" s="45" t="s">
        <v>641</v>
      </c>
    </row>
    <row r="74" spans="1:3">
      <c r="A74" s="45" t="s">
        <v>632</v>
      </c>
      <c r="B74" s="45" t="s">
        <v>642</v>
      </c>
      <c r="C74" s="45" t="s">
        <v>643</v>
      </c>
    </row>
    <row r="75" spans="1:3">
      <c r="A75" s="45" t="s">
        <v>632</v>
      </c>
      <c r="B75" s="45" t="s">
        <v>644</v>
      </c>
      <c r="C75" s="45" t="s">
        <v>645</v>
      </c>
    </row>
    <row r="76" spans="1:3">
      <c r="A76" s="45" t="s">
        <v>632</v>
      </c>
      <c r="B76" s="45" t="s">
        <v>632</v>
      </c>
      <c r="C76" s="45" t="s">
        <v>633</v>
      </c>
    </row>
    <row r="77" spans="1:3">
      <c r="A77" s="45" t="s">
        <v>632</v>
      </c>
      <c r="B77" s="45" t="s">
        <v>646</v>
      </c>
      <c r="C77" s="45" t="s">
        <v>647</v>
      </c>
    </row>
    <row r="78" spans="1:3">
      <c r="A78" s="45" t="s">
        <v>632</v>
      </c>
      <c r="B78" s="45" t="s">
        <v>648</v>
      </c>
      <c r="C78" s="45" t="s">
        <v>649</v>
      </c>
    </row>
    <row r="79" spans="1:3">
      <c r="A79" s="45" t="s">
        <v>632</v>
      </c>
      <c r="B79" s="45" t="s">
        <v>650</v>
      </c>
      <c r="C79" s="45" t="s">
        <v>651</v>
      </c>
    </row>
    <row r="80" spans="1:3">
      <c r="A80" s="45" t="s">
        <v>632</v>
      </c>
      <c r="B80" s="45" t="s">
        <v>652</v>
      </c>
      <c r="C80" s="45" t="s">
        <v>653</v>
      </c>
    </row>
    <row r="81" spans="1:3">
      <c r="A81" s="45" t="s">
        <v>632</v>
      </c>
      <c r="B81" s="45" t="s">
        <v>654</v>
      </c>
      <c r="C81" s="45" t="s">
        <v>655</v>
      </c>
    </row>
    <row r="82" spans="1:3">
      <c r="A82" s="45" t="s">
        <v>656</v>
      </c>
      <c r="B82" s="45" t="s">
        <v>658</v>
      </c>
      <c r="C82" s="45" t="s">
        <v>659</v>
      </c>
    </row>
    <row r="83" spans="1:3">
      <c r="A83" s="45" t="s">
        <v>656</v>
      </c>
      <c r="B83" s="45" t="s">
        <v>660</v>
      </c>
      <c r="C83" s="45" t="s">
        <v>661</v>
      </c>
    </row>
    <row r="84" spans="1:3">
      <c r="A84" s="45" t="s">
        <v>656</v>
      </c>
      <c r="B84" s="45" t="s">
        <v>662</v>
      </c>
      <c r="C84" s="45" t="s">
        <v>663</v>
      </c>
    </row>
    <row r="85" spans="1:3">
      <c r="A85" s="45" t="s">
        <v>656</v>
      </c>
      <c r="B85" s="45" t="s">
        <v>664</v>
      </c>
      <c r="C85" s="45" t="s">
        <v>665</v>
      </c>
    </row>
    <row r="86" spans="1:3">
      <c r="A86" s="45" t="s">
        <v>656</v>
      </c>
      <c r="B86" s="45" t="s">
        <v>666</v>
      </c>
      <c r="C86" s="45" t="s">
        <v>667</v>
      </c>
    </row>
    <row r="87" spans="1:3">
      <c r="A87" s="45" t="s">
        <v>656</v>
      </c>
      <c r="B87" s="45" t="s">
        <v>668</v>
      </c>
      <c r="C87" s="45" t="s">
        <v>669</v>
      </c>
    </row>
    <row r="88" spans="1:3">
      <c r="A88" s="45" t="s">
        <v>656</v>
      </c>
      <c r="B88" s="45" t="s">
        <v>670</v>
      </c>
      <c r="C88" s="45" t="s">
        <v>671</v>
      </c>
    </row>
    <row r="89" spans="1:3">
      <c r="A89" s="45" t="s">
        <v>656</v>
      </c>
      <c r="B89" s="45" t="s">
        <v>656</v>
      </c>
      <c r="C89" s="45" t="s">
        <v>657</v>
      </c>
    </row>
    <row r="90" spans="1:3">
      <c r="A90" s="45" t="s">
        <v>656</v>
      </c>
      <c r="B90" s="45" t="s">
        <v>672</v>
      </c>
      <c r="C90" s="45" t="s">
        <v>673</v>
      </c>
    </row>
    <row r="91" spans="1:3">
      <c r="A91" s="45" t="s">
        <v>656</v>
      </c>
      <c r="B91" s="45" t="s">
        <v>674</v>
      </c>
      <c r="C91" s="45" t="s">
        <v>675</v>
      </c>
    </row>
    <row r="92" spans="1:3">
      <c r="A92" s="45" t="s">
        <v>676</v>
      </c>
      <c r="B92" s="45" t="s">
        <v>678</v>
      </c>
      <c r="C92" s="45" t="s">
        <v>679</v>
      </c>
    </row>
    <row r="93" spans="1:3">
      <c r="A93" s="45" t="s">
        <v>676</v>
      </c>
      <c r="B93" s="45" t="s">
        <v>680</v>
      </c>
      <c r="C93" s="45" t="s">
        <v>681</v>
      </c>
    </row>
    <row r="94" spans="1:3">
      <c r="A94" s="45" t="s">
        <v>676</v>
      </c>
      <c r="B94" s="45" t="s">
        <v>682</v>
      </c>
      <c r="C94" s="45" t="s">
        <v>683</v>
      </c>
    </row>
    <row r="95" spans="1:3">
      <c r="A95" s="45" t="s">
        <v>676</v>
      </c>
      <c r="B95" s="45" t="s">
        <v>684</v>
      </c>
      <c r="C95" s="45" t="s">
        <v>685</v>
      </c>
    </row>
    <row r="96" spans="1:3">
      <c r="A96" s="45" t="s">
        <v>676</v>
      </c>
      <c r="B96" s="45" t="s">
        <v>686</v>
      </c>
      <c r="C96" s="45" t="s">
        <v>687</v>
      </c>
    </row>
    <row r="97" spans="1:3">
      <c r="A97" s="45" t="s">
        <v>676</v>
      </c>
      <c r="B97" s="45" t="s">
        <v>688</v>
      </c>
      <c r="C97" s="45" t="s">
        <v>689</v>
      </c>
    </row>
    <row r="98" spans="1:3">
      <c r="A98" s="45" t="s">
        <v>676</v>
      </c>
      <c r="B98" s="45" t="s">
        <v>690</v>
      </c>
      <c r="C98" s="45" t="s">
        <v>691</v>
      </c>
    </row>
    <row r="99" spans="1:3">
      <c r="A99" s="45" t="s">
        <v>676</v>
      </c>
      <c r="B99" s="45" t="s">
        <v>676</v>
      </c>
      <c r="C99" s="45" t="s">
        <v>677</v>
      </c>
    </row>
    <row r="100" spans="1:3">
      <c r="A100" s="45" t="s">
        <v>676</v>
      </c>
      <c r="B100" s="45" t="s">
        <v>692</v>
      </c>
      <c r="C100" s="45" t="s">
        <v>693</v>
      </c>
    </row>
    <row r="101" spans="1:3">
      <c r="A101" s="45" t="s">
        <v>676</v>
      </c>
      <c r="B101" s="45" t="s">
        <v>544</v>
      </c>
      <c r="C101" s="45" t="s">
        <v>694</v>
      </c>
    </row>
    <row r="102" spans="1:3">
      <c r="A102" s="45" t="s">
        <v>676</v>
      </c>
      <c r="B102" s="45" t="s">
        <v>695</v>
      </c>
      <c r="C102" s="45" t="s">
        <v>696</v>
      </c>
    </row>
    <row r="103" spans="1:3">
      <c r="A103" s="45" t="s">
        <v>697</v>
      </c>
      <c r="B103" s="45" t="s">
        <v>699</v>
      </c>
      <c r="C103" s="45" t="s">
        <v>700</v>
      </c>
    </row>
    <row r="104" spans="1:3">
      <c r="A104" s="45" t="s">
        <v>697</v>
      </c>
      <c r="B104" s="45" t="s">
        <v>701</v>
      </c>
      <c r="C104" s="45" t="s">
        <v>702</v>
      </c>
    </row>
    <row r="105" spans="1:3">
      <c r="A105" s="45" t="s">
        <v>697</v>
      </c>
      <c r="B105" s="45" t="s">
        <v>703</v>
      </c>
      <c r="C105" s="45" t="s">
        <v>704</v>
      </c>
    </row>
    <row r="106" spans="1:3">
      <c r="A106" s="45" t="s">
        <v>697</v>
      </c>
      <c r="B106" s="45" t="s">
        <v>705</v>
      </c>
      <c r="C106" s="45" t="s">
        <v>706</v>
      </c>
    </row>
    <row r="107" spans="1:3">
      <c r="A107" s="45" t="s">
        <v>697</v>
      </c>
      <c r="B107" s="45" t="s">
        <v>707</v>
      </c>
      <c r="C107" s="45" t="s">
        <v>708</v>
      </c>
    </row>
    <row r="108" spans="1:3">
      <c r="A108" s="45" t="s">
        <v>697</v>
      </c>
      <c r="B108" s="45" t="s">
        <v>709</v>
      </c>
      <c r="C108" s="45" t="s">
        <v>710</v>
      </c>
    </row>
    <row r="109" spans="1:3">
      <c r="A109" s="45" t="s">
        <v>697</v>
      </c>
      <c r="B109" s="45" t="s">
        <v>697</v>
      </c>
      <c r="C109" s="45" t="s">
        <v>698</v>
      </c>
    </row>
    <row r="110" spans="1:3">
      <c r="A110" s="45" t="s">
        <v>697</v>
      </c>
      <c r="B110" s="45" t="s">
        <v>711</v>
      </c>
      <c r="C110" s="45" t="s">
        <v>712</v>
      </c>
    </row>
    <row r="111" spans="1:3">
      <c r="A111" s="45" t="s">
        <v>697</v>
      </c>
      <c r="B111" s="45" t="s">
        <v>713</v>
      </c>
      <c r="C111" s="45" t="s">
        <v>714</v>
      </c>
    </row>
    <row r="112" spans="1:3">
      <c r="A112" s="45" t="s">
        <v>715</v>
      </c>
      <c r="B112" s="45" t="s">
        <v>717</v>
      </c>
      <c r="C112" s="45" t="s">
        <v>718</v>
      </c>
    </row>
    <row r="113" spans="1:3">
      <c r="A113" s="45" t="s">
        <v>715</v>
      </c>
      <c r="B113" s="45" t="s">
        <v>719</v>
      </c>
      <c r="C113" s="45" t="s">
        <v>720</v>
      </c>
    </row>
    <row r="114" spans="1:3">
      <c r="A114" s="45" t="s">
        <v>715</v>
      </c>
      <c r="B114" s="45" t="s">
        <v>721</v>
      </c>
      <c r="C114" s="45" t="s">
        <v>722</v>
      </c>
    </row>
    <row r="115" spans="1:3">
      <c r="A115" s="45" t="s">
        <v>715</v>
      </c>
      <c r="B115" s="45" t="s">
        <v>723</v>
      </c>
      <c r="C115" s="45" t="s">
        <v>724</v>
      </c>
    </row>
    <row r="116" spans="1:3">
      <c r="A116" s="45" t="s">
        <v>715</v>
      </c>
      <c r="B116" s="45" t="s">
        <v>725</v>
      </c>
      <c r="C116" s="45" t="s">
        <v>726</v>
      </c>
    </row>
    <row r="117" spans="1:3">
      <c r="A117" s="45" t="s">
        <v>715</v>
      </c>
      <c r="B117" s="45" t="s">
        <v>727</v>
      </c>
      <c r="C117" s="45" t="s">
        <v>728</v>
      </c>
    </row>
    <row r="118" spans="1:3">
      <c r="A118" s="45" t="s">
        <v>715</v>
      </c>
      <c r="B118" s="45" t="s">
        <v>715</v>
      </c>
      <c r="C118" s="45" t="s">
        <v>716</v>
      </c>
    </row>
    <row r="119" spans="1:3">
      <c r="A119" s="45" t="s">
        <v>715</v>
      </c>
      <c r="B119" s="45" t="s">
        <v>729</v>
      </c>
      <c r="C119" s="45" t="s">
        <v>730</v>
      </c>
    </row>
    <row r="120" spans="1:3">
      <c r="A120" s="45" t="s">
        <v>731</v>
      </c>
      <c r="B120" s="45" t="s">
        <v>733</v>
      </c>
      <c r="C120" s="45" t="s">
        <v>734</v>
      </c>
    </row>
    <row r="121" spans="1:3">
      <c r="A121" s="45" t="s">
        <v>731</v>
      </c>
      <c r="B121" s="45" t="s">
        <v>735</v>
      </c>
      <c r="C121" s="45" t="s">
        <v>736</v>
      </c>
    </row>
    <row r="122" spans="1:3">
      <c r="A122" s="45" t="s">
        <v>731</v>
      </c>
      <c r="B122" s="45" t="s">
        <v>737</v>
      </c>
      <c r="C122" s="45" t="s">
        <v>738</v>
      </c>
    </row>
    <row r="123" spans="1:3">
      <c r="A123" s="45" t="s">
        <v>731</v>
      </c>
      <c r="B123" s="45" t="s">
        <v>739</v>
      </c>
      <c r="C123" s="45" t="s">
        <v>740</v>
      </c>
    </row>
    <row r="124" spans="1:3">
      <c r="A124" s="45" t="s">
        <v>731</v>
      </c>
      <c r="B124" s="45" t="s">
        <v>741</v>
      </c>
      <c r="C124" s="45" t="s">
        <v>742</v>
      </c>
    </row>
    <row r="125" spans="1:3">
      <c r="A125" s="45" t="s">
        <v>731</v>
      </c>
      <c r="B125" s="45" t="s">
        <v>731</v>
      </c>
      <c r="C125" s="45" t="s">
        <v>732</v>
      </c>
    </row>
    <row r="126" spans="1:3">
      <c r="A126" s="45" t="s">
        <v>731</v>
      </c>
      <c r="B126" s="45" t="s">
        <v>743</v>
      </c>
      <c r="C126" s="45" t="s">
        <v>744</v>
      </c>
    </row>
    <row r="127" spans="1:3">
      <c r="A127" s="45" t="s">
        <v>731</v>
      </c>
      <c r="B127" s="45" t="s">
        <v>745</v>
      </c>
      <c r="C127" s="45" t="s">
        <v>746</v>
      </c>
    </row>
    <row r="128" spans="1:3">
      <c r="A128" s="45" t="s">
        <v>747</v>
      </c>
      <c r="B128" s="45" t="s">
        <v>749</v>
      </c>
      <c r="C128" s="45" t="s">
        <v>750</v>
      </c>
    </row>
    <row r="129" spans="1:3">
      <c r="A129" s="45" t="s">
        <v>747</v>
      </c>
      <c r="B129" s="45" t="s">
        <v>751</v>
      </c>
      <c r="C129" s="45" t="s">
        <v>752</v>
      </c>
    </row>
    <row r="130" spans="1:3">
      <c r="A130" s="45" t="s">
        <v>747</v>
      </c>
      <c r="B130" s="45" t="s">
        <v>753</v>
      </c>
      <c r="C130" s="45" t="s">
        <v>754</v>
      </c>
    </row>
    <row r="131" spans="1:3">
      <c r="A131" s="45" t="s">
        <v>747</v>
      </c>
      <c r="B131" s="45" t="s">
        <v>755</v>
      </c>
      <c r="C131" s="45" t="s">
        <v>756</v>
      </c>
    </row>
    <row r="132" spans="1:3">
      <c r="A132" s="45" t="s">
        <v>747</v>
      </c>
      <c r="B132" s="45" t="s">
        <v>757</v>
      </c>
      <c r="C132" s="45" t="s">
        <v>758</v>
      </c>
    </row>
    <row r="133" spans="1:3">
      <c r="A133" s="45" t="s">
        <v>747</v>
      </c>
      <c r="B133" s="45" t="s">
        <v>759</v>
      </c>
      <c r="C133" s="45" t="s">
        <v>760</v>
      </c>
    </row>
    <row r="134" spans="1:3">
      <c r="A134" s="45" t="s">
        <v>747</v>
      </c>
      <c r="B134" s="45" t="s">
        <v>747</v>
      </c>
      <c r="C134" s="45" t="s">
        <v>748</v>
      </c>
    </row>
    <row r="135" spans="1:3">
      <c r="A135" s="45" t="s">
        <v>747</v>
      </c>
      <c r="B135" s="45" t="s">
        <v>761</v>
      </c>
      <c r="C135" s="45" t="s">
        <v>762</v>
      </c>
    </row>
    <row r="136" spans="1:3">
      <c r="A136" s="45" t="s">
        <v>763</v>
      </c>
      <c r="B136" s="45" t="s">
        <v>765</v>
      </c>
      <c r="C136" s="45" t="s">
        <v>766</v>
      </c>
    </row>
    <row r="137" spans="1:3">
      <c r="A137" s="45" t="s">
        <v>763</v>
      </c>
      <c r="B137" s="45" t="s">
        <v>767</v>
      </c>
      <c r="C137" s="45" t="s">
        <v>768</v>
      </c>
    </row>
    <row r="138" spans="1:3">
      <c r="A138" s="45" t="s">
        <v>763</v>
      </c>
      <c r="B138" s="45" t="s">
        <v>769</v>
      </c>
      <c r="C138" s="45" t="s">
        <v>770</v>
      </c>
    </row>
    <row r="139" spans="1:3">
      <c r="A139" s="45" t="s">
        <v>763</v>
      </c>
      <c r="B139" s="45" t="s">
        <v>771</v>
      </c>
      <c r="C139" s="45" t="s">
        <v>772</v>
      </c>
    </row>
    <row r="140" spans="1:3">
      <c r="A140" s="45" t="s">
        <v>763</v>
      </c>
      <c r="B140" s="45" t="s">
        <v>773</v>
      </c>
      <c r="C140" s="45" t="s">
        <v>774</v>
      </c>
    </row>
    <row r="141" spans="1:3">
      <c r="A141" s="45" t="s">
        <v>763</v>
      </c>
      <c r="B141" s="45" t="s">
        <v>763</v>
      </c>
      <c r="C141" s="45" t="s">
        <v>764</v>
      </c>
    </row>
    <row r="142" spans="1:3">
      <c r="A142" s="45" t="s">
        <v>775</v>
      </c>
      <c r="B142" s="45" t="s">
        <v>777</v>
      </c>
      <c r="C142" s="45" t="s">
        <v>778</v>
      </c>
    </row>
    <row r="143" spans="1:3">
      <c r="A143" s="45" t="s">
        <v>775</v>
      </c>
      <c r="B143" s="45" t="s">
        <v>779</v>
      </c>
      <c r="C143" s="45" t="s">
        <v>780</v>
      </c>
    </row>
    <row r="144" spans="1:3">
      <c r="A144" s="45" t="s">
        <v>775</v>
      </c>
      <c r="B144" s="45" t="s">
        <v>781</v>
      </c>
      <c r="C144" s="45" t="s">
        <v>782</v>
      </c>
    </row>
    <row r="145" spans="1:3">
      <c r="A145" s="45" t="s">
        <v>775</v>
      </c>
      <c r="B145" s="45" t="s">
        <v>783</v>
      </c>
      <c r="C145" s="45" t="s">
        <v>784</v>
      </c>
    </row>
    <row r="146" spans="1:3">
      <c r="A146" s="45" t="s">
        <v>775</v>
      </c>
      <c r="B146" s="45" t="s">
        <v>785</v>
      </c>
      <c r="C146" s="45" t="s">
        <v>786</v>
      </c>
    </row>
    <row r="147" spans="1:3">
      <c r="A147" s="45" t="s">
        <v>775</v>
      </c>
      <c r="B147" s="45" t="s">
        <v>787</v>
      </c>
      <c r="C147" s="45" t="s">
        <v>788</v>
      </c>
    </row>
    <row r="148" spans="1:3">
      <c r="A148" s="45" t="s">
        <v>775</v>
      </c>
      <c r="B148" s="45" t="s">
        <v>789</v>
      </c>
      <c r="C148" s="45" t="s">
        <v>790</v>
      </c>
    </row>
    <row r="149" spans="1:3">
      <c r="A149" s="45" t="s">
        <v>775</v>
      </c>
      <c r="B149" s="45" t="s">
        <v>775</v>
      </c>
      <c r="C149" s="45" t="s">
        <v>776</v>
      </c>
    </row>
    <row r="150" spans="1:3">
      <c r="A150" s="45" t="s">
        <v>775</v>
      </c>
      <c r="B150" s="45" t="s">
        <v>791</v>
      </c>
      <c r="C150" s="45" t="s">
        <v>792</v>
      </c>
    </row>
    <row r="151" spans="1:3">
      <c r="A151" s="45" t="s">
        <v>775</v>
      </c>
      <c r="B151" s="45" t="s">
        <v>793</v>
      </c>
      <c r="C151" s="45" t="s">
        <v>794</v>
      </c>
    </row>
    <row r="152" spans="1:3">
      <c r="A152" s="45" t="s">
        <v>795</v>
      </c>
      <c r="B152" s="45" t="s">
        <v>797</v>
      </c>
      <c r="C152" s="45" t="s">
        <v>798</v>
      </c>
    </row>
    <row r="153" spans="1:3">
      <c r="A153" s="45" t="s">
        <v>795</v>
      </c>
      <c r="B153" s="45" t="s">
        <v>799</v>
      </c>
      <c r="C153" s="45" t="s">
        <v>800</v>
      </c>
    </row>
    <row r="154" spans="1:3">
      <c r="A154" s="45" t="s">
        <v>795</v>
      </c>
      <c r="B154" s="45" t="s">
        <v>801</v>
      </c>
      <c r="C154" s="45" t="s">
        <v>802</v>
      </c>
    </row>
    <row r="155" spans="1:3">
      <c r="A155" s="45" t="s">
        <v>795</v>
      </c>
      <c r="B155" s="45" t="s">
        <v>803</v>
      </c>
      <c r="C155" s="45" t="s">
        <v>804</v>
      </c>
    </row>
    <row r="156" spans="1:3">
      <c r="A156" s="45" t="s">
        <v>795</v>
      </c>
      <c r="B156" s="45" t="s">
        <v>805</v>
      </c>
      <c r="C156" s="45" t="s">
        <v>806</v>
      </c>
    </row>
    <row r="157" spans="1:3">
      <c r="A157" s="45" t="s">
        <v>795</v>
      </c>
      <c r="B157" s="45" t="s">
        <v>807</v>
      </c>
      <c r="C157" s="45" t="s">
        <v>808</v>
      </c>
    </row>
    <row r="158" spans="1:3">
      <c r="A158" s="45" t="s">
        <v>795</v>
      </c>
      <c r="B158" s="45" t="s">
        <v>809</v>
      </c>
      <c r="C158" s="45" t="s">
        <v>810</v>
      </c>
    </row>
    <row r="159" spans="1:3">
      <c r="A159" s="45" t="s">
        <v>795</v>
      </c>
      <c r="B159" s="45" t="s">
        <v>795</v>
      </c>
      <c r="C159" s="45" t="s">
        <v>796</v>
      </c>
    </row>
    <row r="160" spans="1:3">
      <c r="A160" s="45" t="s">
        <v>795</v>
      </c>
      <c r="B160" s="45" t="s">
        <v>811</v>
      </c>
      <c r="C160" s="45" t="s">
        <v>812</v>
      </c>
    </row>
    <row r="161" spans="1:3">
      <c r="A161" s="45" t="s">
        <v>795</v>
      </c>
      <c r="B161" s="45" t="s">
        <v>813</v>
      </c>
      <c r="C161" s="45" t="s">
        <v>814</v>
      </c>
    </row>
    <row r="162" spans="1:3">
      <c r="A162" s="45" t="s">
        <v>795</v>
      </c>
      <c r="B162" s="45" t="s">
        <v>815</v>
      </c>
      <c r="C162" s="45" t="s">
        <v>816</v>
      </c>
    </row>
    <row r="163" spans="1:3">
      <c r="A163" s="45" t="s">
        <v>795</v>
      </c>
      <c r="B163" s="45" t="s">
        <v>817</v>
      </c>
      <c r="C163" s="45" t="s">
        <v>818</v>
      </c>
    </row>
    <row r="164" spans="1:3">
      <c r="A164" s="45" t="s">
        <v>819</v>
      </c>
      <c r="B164" s="45" t="s">
        <v>821</v>
      </c>
      <c r="C164" s="45" t="s">
        <v>822</v>
      </c>
    </row>
    <row r="165" spans="1:3">
      <c r="A165" s="45" t="s">
        <v>819</v>
      </c>
      <c r="B165" s="45" t="s">
        <v>823</v>
      </c>
      <c r="C165" s="45" t="s">
        <v>824</v>
      </c>
    </row>
    <row r="166" spans="1:3">
      <c r="A166" s="45" t="s">
        <v>819</v>
      </c>
      <c r="B166" s="45" t="s">
        <v>825</v>
      </c>
      <c r="C166" s="45" t="s">
        <v>826</v>
      </c>
    </row>
    <row r="167" spans="1:3">
      <c r="A167" s="45" t="s">
        <v>819</v>
      </c>
      <c r="B167" s="45" t="s">
        <v>713</v>
      </c>
      <c r="C167" s="45" t="s">
        <v>827</v>
      </c>
    </row>
    <row r="168" spans="1:3">
      <c r="A168" s="45" t="s">
        <v>819</v>
      </c>
      <c r="B168" s="45" t="s">
        <v>828</v>
      </c>
      <c r="C168" s="45" t="s">
        <v>829</v>
      </c>
    </row>
    <row r="169" spans="1:3">
      <c r="A169" s="45" t="s">
        <v>819</v>
      </c>
      <c r="B169" s="45" t="s">
        <v>819</v>
      </c>
      <c r="C169" s="45" t="s">
        <v>820</v>
      </c>
    </row>
    <row r="170" spans="1:3">
      <c r="A170" s="45" t="s">
        <v>819</v>
      </c>
      <c r="B170" s="45" t="s">
        <v>830</v>
      </c>
      <c r="C170" s="45" t="s">
        <v>831</v>
      </c>
    </row>
    <row r="171" spans="1:3">
      <c r="A171" s="45" t="s">
        <v>832</v>
      </c>
      <c r="B171" s="45" t="s">
        <v>834</v>
      </c>
      <c r="C171" s="45" t="s">
        <v>835</v>
      </c>
    </row>
    <row r="172" spans="1:3">
      <c r="A172" s="45" t="s">
        <v>832</v>
      </c>
      <c r="B172" s="45" t="s">
        <v>836</v>
      </c>
      <c r="C172" s="45" t="s">
        <v>837</v>
      </c>
    </row>
    <row r="173" spans="1:3">
      <c r="A173" s="45" t="s">
        <v>832</v>
      </c>
      <c r="B173" s="45" t="s">
        <v>838</v>
      </c>
      <c r="C173" s="45" t="s">
        <v>839</v>
      </c>
    </row>
    <row r="174" spans="1:3">
      <c r="A174" s="45" t="s">
        <v>832</v>
      </c>
      <c r="B174" s="45" t="s">
        <v>832</v>
      </c>
      <c r="C174" s="45" t="s">
        <v>833</v>
      </c>
    </row>
    <row r="175" spans="1:3">
      <c r="A175" s="45" t="s">
        <v>832</v>
      </c>
      <c r="B175" s="45" t="s">
        <v>840</v>
      </c>
      <c r="C175" s="45" t="s">
        <v>841</v>
      </c>
    </row>
    <row r="176" spans="1:3">
      <c r="A176" s="45" t="s">
        <v>842</v>
      </c>
      <c r="B176" s="45" t="s">
        <v>844</v>
      </c>
      <c r="C176" s="45" t="s">
        <v>845</v>
      </c>
    </row>
    <row r="177" spans="1:3">
      <c r="A177" s="45" t="s">
        <v>842</v>
      </c>
      <c r="B177" s="45" t="s">
        <v>846</v>
      </c>
      <c r="C177" s="45" t="s">
        <v>847</v>
      </c>
    </row>
    <row r="178" spans="1:3">
      <c r="A178" s="45" t="s">
        <v>842</v>
      </c>
      <c r="B178" s="45" t="s">
        <v>848</v>
      </c>
      <c r="C178" s="45" t="s">
        <v>849</v>
      </c>
    </row>
    <row r="179" spans="1:3">
      <c r="A179" s="45" t="s">
        <v>842</v>
      </c>
      <c r="B179" s="45" t="s">
        <v>850</v>
      </c>
      <c r="C179" s="45" t="s">
        <v>851</v>
      </c>
    </row>
    <row r="180" spans="1:3">
      <c r="A180" s="45" t="s">
        <v>842</v>
      </c>
      <c r="B180" s="45" t="s">
        <v>842</v>
      </c>
      <c r="C180" s="45" t="s">
        <v>843</v>
      </c>
    </row>
    <row r="181" spans="1:3">
      <c r="A181" s="45" t="s">
        <v>842</v>
      </c>
      <c r="B181" s="45" t="s">
        <v>852</v>
      </c>
      <c r="C181" s="45" t="s">
        <v>853</v>
      </c>
    </row>
    <row r="182" spans="1:3">
      <c r="A182" s="45" t="s">
        <v>842</v>
      </c>
      <c r="B182" s="45" t="s">
        <v>854</v>
      </c>
      <c r="C182" s="45" t="s">
        <v>855</v>
      </c>
    </row>
    <row r="183" spans="1:3">
      <c r="A183" s="45" t="s">
        <v>856</v>
      </c>
      <c r="B183" s="45" t="s">
        <v>858</v>
      </c>
      <c r="C183" s="45" t="s">
        <v>859</v>
      </c>
    </row>
    <row r="184" spans="1:3">
      <c r="A184" s="45" t="s">
        <v>856</v>
      </c>
      <c r="B184" s="45" t="s">
        <v>860</v>
      </c>
      <c r="C184" s="45" t="s">
        <v>861</v>
      </c>
    </row>
    <row r="185" spans="1:3">
      <c r="A185" s="45" t="s">
        <v>856</v>
      </c>
      <c r="B185" s="45" t="s">
        <v>862</v>
      </c>
      <c r="C185" s="45" t="s">
        <v>863</v>
      </c>
    </row>
    <row r="186" spans="1:3">
      <c r="A186" s="45" t="s">
        <v>856</v>
      </c>
      <c r="B186" s="45" t="s">
        <v>781</v>
      </c>
      <c r="C186" s="45" t="s">
        <v>864</v>
      </c>
    </row>
    <row r="187" spans="1:3">
      <c r="A187" s="45" t="s">
        <v>856</v>
      </c>
      <c r="B187" s="45" t="s">
        <v>865</v>
      </c>
      <c r="C187" s="45" t="s">
        <v>866</v>
      </c>
    </row>
    <row r="188" spans="1:3">
      <c r="A188" s="45" t="s">
        <v>856</v>
      </c>
      <c r="B188" s="45" t="s">
        <v>867</v>
      </c>
      <c r="C188" s="45" t="s">
        <v>868</v>
      </c>
    </row>
    <row r="189" spans="1:3">
      <c r="A189" s="45" t="s">
        <v>856</v>
      </c>
      <c r="B189" s="45" t="s">
        <v>869</v>
      </c>
      <c r="C189" s="45" t="s">
        <v>870</v>
      </c>
    </row>
    <row r="190" spans="1:3">
      <c r="A190" s="45" t="s">
        <v>856</v>
      </c>
      <c r="B190" s="45" t="s">
        <v>856</v>
      </c>
      <c r="C190" s="45" t="s">
        <v>857</v>
      </c>
    </row>
    <row r="191" spans="1:3">
      <c r="A191" s="45" t="s">
        <v>856</v>
      </c>
      <c r="B191" s="45" t="s">
        <v>871</v>
      </c>
      <c r="C191" s="45" t="s">
        <v>872</v>
      </c>
    </row>
    <row r="192" spans="1:3">
      <c r="A192" s="45" t="s">
        <v>873</v>
      </c>
      <c r="B192" s="45" t="s">
        <v>526</v>
      </c>
      <c r="C192" s="45" t="s">
        <v>875</v>
      </c>
    </row>
    <row r="193" spans="1:3">
      <c r="A193" s="45" t="s">
        <v>873</v>
      </c>
      <c r="B193" s="45" t="s">
        <v>876</v>
      </c>
      <c r="C193" s="45" t="s">
        <v>877</v>
      </c>
    </row>
    <row r="194" spans="1:3">
      <c r="A194" s="45" t="s">
        <v>873</v>
      </c>
      <c r="B194" s="45" t="s">
        <v>878</v>
      </c>
      <c r="C194" s="45" t="s">
        <v>879</v>
      </c>
    </row>
    <row r="195" spans="1:3">
      <c r="A195" s="45" t="s">
        <v>873</v>
      </c>
      <c r="B195" s="45" t="s">
        <v>880</v>
      </c>
      <c r="C195" s="45" t="s">
        <v>881</v>
      </c>
    </row>
    <row r="196" spans="1:3">
      <c r="A196" s="45" t="s">
        <v>873</v>
      </c>
      <c r="B196" s="45" t="s">
        <v>873</v>
      </c>
      <c r="C196" s="45" t="s">
        <v>874</v>
      </c>
    </row>
    <row r="197" spans="1:3">
      <c r="A197" s="45" t="s">
        <v>873</v>
      </c>
      <c r="B197" s="45" t="s">
        <v>882</v>
      </c>
      <c r="C197" s="45" t="s">
        <v>883</v>
      </c>
    </row>
    <row r="198" spans="1:3">
      <c r="A198" s="45" t="s">
        <v>873</v>
      </c>
      <c r="B198" s="45" t="s">
        <v>884</v>
      </c>
      <c r="C198" s="45" t="s">
        <v>885</v>
      </c>
    </row>
    <row r="199" spans="1:3">
      <c r="A199" s="45" t="s">
        <v>886</v>
      </c>
      <c r="B199" s="45" t="s">
        <v>888</v>
      </c>
      <c r="C199" s="45" t="s">
        <v>889</v>
      </c>
    </row>
    <row r="200" spans="1:3">
      <c r="A200" s="45" t="s">
        <v>886</v>
      </c>
      <c r="B200" s="45" t="s">
        <v>890</v>
      </c>
      <c r="C200" s="45" t="s">
        <v>891</v>
      </c>
    </row>
    <row r="201" spans="1:3">
      <c r="A201" s="45" t="s">
        <v>886</v>
      </c>
      <c r="B201" s="45" t="s">
        <v>886</v>
      </c>
      <c r="C201" s="45" t="s">
        <v>887</v>
      </c>
    </row>
    <row r="202" spans="1:3">
      <c r="A202" s="45" t="s">
        <v>886</v>
      </c>
      <c r="B202" s="45" t="s">
        <v>892</v>
      </c>
      <c r="C202" s="45" t="s">
        <v>893</v>
      </c>
    </row>
    <row r="203" spans="1:3">
      <c r="A203" s="45" t="s">
        <v>886</v>
      </c>
      <c r="B203" s="45" t="s">
        <v>894</v>
      </c>
      <c r="C203" s="45" t="s">
        <v>895</v>
      </c>
    </row>
    <row r="204" spans="1:3">
      <c r="A204" s="45" t="s">
        <v>896</v>
      </c>
      <c r="B204" s="45" t="s">
        <v>898</v>
      </c>
      <c r="C204" s="45" t="s">
        <v>897</v>
      </c>
    </row>
    <row r="205" spans="1:3">
      <c r="A205" s="45" t="s">
        <v>896</v>
      </c>
      <c r="B205" s="45" t="s">
        <v>896</v>
      </c>
      <c r="C205" s="45" t="s">
        <v>897</v>
      </c>
    </row>
    <row r="206" spans="1:3">
      <c r="A206" s="45" t="s">
        <v>899</v>
      </c>
      <c r="B206" s="45" t="s">
        <v>901</v>
      </c>
      <c r="C206" s="45" t="s">
        <v>900</v>
      </c>
    </row>
    <row r="207" spans="1:3">
      <c r="A207" s="45" t="s">
        <v>899</v>
      </c>
      <c r="B207" s="45" t="s">
        <v>899</v>
      </c>
      <c r="C207" s="45" t="s">
        <v>900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40"/>
      <c r="F3" s="443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41"/>
      <c r="F4" s="444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41"/>
      <c r="F5" s="444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42"/>
      <c r="F6" s="445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2" workbookViewId="0">
      <selection activeCell="H24" sqref="H24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Псковская область</v>
      </c>
      <c r="B1" s="10" t="str">
        <f>IF(god="","Не определено",god)</f>
        <v>2011</v>
      </c>
      <c r="C1" s="39" t="str">
        <f>org&amp;"_INN:"&amp;inn&amp;"_KPP:"&amp;kpp</f>
        <v>ОАО "Вторая генерирующая компания оптового рынка электроэнергии" (Филиал  ОАО "ОГК-2"-Псковская ГРЭС)_INN:2607018122_KPP:600402001</v>
      </c>
      <c r="G1" s="40"/>
    </row>
    <row r="2" spans="1:10" s="39" customFormat="1" ht="11.25" customHeight="1">
      <c r="A2" s="9" t="str">
        <f>IF(org="","Не определено",org)</f>
        <v>ОАО "Вторая генерирующая компания оптового рынка электроэнергии" (Филиал  ОАО "ОГК-2"-Псковская ГРЭС)</v>
      </c>
      <c r="B2" s="10" t="str">
        <f>IF(inn="","Не определено",inn)</f>
        <v>2607018122</v>
      </c>
      <c r="G2" s="40"/>
    </row>
    <row r="3" spans="1:10" ht="12.75" customHeight="1">
      <c r="A3" s="9" t="str">
        <f>IF(mo="","Не определено",mo)</f>
        <v>Дедовичи</v>
      </c>
      <c r="B3" s="10" t="str">
        <f>IF(oktmo="","Не определено",oktmo)</f>
        <v>58610151</v>
      </c>
      <c r="D3" s="11"/>
      <c r="E3" s="12"/>
      <c r="F3" s="13"/>
      <c r="G3" s="381" t="e">
        <f ca="1">version</f>
        <v>#NAME?</v>
      </c>
      <c r="H3" s="381"/>
      <c r="I3" s="194"/>
    </row>
    <row r="4" spans="1:10" ht="30" customHeight="1">
      <c r="A4" s="9" t="str">
        <f>IF(fil="","Не определено",fil)</f>
        <v>филиал ОАО "ОГК-2"-Псковская ГРЭС</v>
      </c>
      <c r="B4" s="10" t="str">
        <f>IF(kpp="","Не определено",kpp)</f>
        <v>600402001</v>
      </c>
      <c r="D4" s="15"/>
      <c r="E4" s="382" t="s">
        <v>215</v>
      </c>
      <c r="F4" s="383"/>
      <c r="G4" s="384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85" t="s">
        <v>214</v>
      </c>
      <c r="F6" s="386"/>
      <c r="G6" s="18"/>
      <c r="H6" s="16"/>
      <c r="I6" s="195"/>
    </row>
    <row r="7" spans="1:10" ht="24.95" customHeight="1" thickBot="1">
      <c r="A7" s="65"/>
      <c r="D7" s="15"/>
      <c r="E7" s="387" t="s">
        <v>57</v>
      </c>
      <c r="F7" s="388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15</v>
      </c>
      <c r="G9" s="192" t="s">
        <v>217</v>
      </c>
      <c r="H9" s="215" t="s">
        <v>928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102</v>
      </c>
      <c r="G11" s="192" t="s">
        <v>218</v>
      </c>
      <c r="H11" s="215" t="s">
        <v>934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929</v>
      </c>
      <c r="F13" s="389" t="s">
        <v>963</v>
      </c>
      <c r="G13" s="390"/>
      <c r="H13" s="193"/>
      <c r="I13" s="195"/>
      <c r="J13" s="37"/>
    </row>
    <row r="14" spans="1:10" ht="15" customHeight="1" thickBot="1">
      <c r="D14" s="19"/>
      <c r="E14" s="24"/>
      <c r="F14" s="25"/>
      <c r="G14" s="23"/>
      <c r="H14" s="193"/>
      <c r="I14" s="195"/>
    </row>
    <row r="15" spans="1:10" ht="24.95" customHeight="1" thickBot="1">
      <c r="D15" s="19"/>
      <c r="E15" s="52" t="s">
        <v>178</v>
      </c>
      <c r="F15" s="389" t="s">
        <v>1150</v>
      </c>
      <c r="G15" s="390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932</v>
      </c>
      <c r="F17" s="57" t="s">
        <v>964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933</v>
      </c>
      <c r="F18" s="58" t="s">
        <v>965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77" t="s">
        <v>29</v>
      </c>
      <c r="G20" s="378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79" t="s">
        <v>1161</v>
      </c>
      <c r="G21" s="380"/>
      <c r="H21" s="264" t="s">
        <v>202</v>
      </c>
      <c r="I21" s="195"/>
    </row>
    <row r="22" spans="1:17" ht="39.950000000000003" customHeight="1">
      <c r="C22" s="46"/>
      <c r="D22" s="19"/>
      <c r="E22" s="268" t="s">
        <v>930</v>
      </c>
      <c r="F22" s="269" t="s">
        <v>9</v>
      </c>
      <c r="G22" s="270" t="s">
        <v>558</v>
      </c>
      <c r="H22" s="16"/>
      <c r="I22" s="195"/>
      <c r="O22" s="47"/>
      <c r="P22" s="47"/>
      <c r="Q22" s="48"/>
    </row>
    <row r="23" spans="1:17" ht="24.95" customHeight="1">
      <c r="D23" s="19"/>
      <c r="E23" s="375" t="s">
        <v>931</v>
      </c>
      <c r="F23" s="44" t="s">
        <v>93</v>
      </c>
      <c r="G23" s="50" t="s">
        <v>562</v>
      </c>
      <c r="H23" s="16" t="s">
        <v>179</v>
      </c>
      <c r="I23" s="195"/>
    </row>
    <row r="24" spans="1:17" ht="24.95" customHeight="1" thickBot="1">
      <c r="D24" s="19"/>
      <c r="E24" s="376"/>
      <c r="F24" s="56" t="s">
        <v>130</v>
      </c>
      <c r="G24" s="59" t="s">
        <v>563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93" t="s">
        <v>181</v>
      </c>
      <c r="F26" s="394"/>
      <c r="G26" s="61" t="s">
        <v>1151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95" t="s">
        <v>125</v>
      </c>
      <c r="F27" s="396"/>
      <c r="G27" s="62" t="s">
        <v>1152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5" t="s">
        <v>184</v>
      </c>
      <c r="F28" s="43" t="s">
        <v>185</v>
      </c>
      <c r="G28" s="62" t="s">
        <v>1153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5"/>
      <c r="F29" s="43" t="s">
        <v>187</v>
      </c>
      <c r="G29" s="62" t="s">
        <v>1154</v>
      </c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5" t="s">
        <v>189</v>
      </c>
      <c r="F30" s="43" t="s">
        <v>185</v>
      </c>
      <c r="G30" s="62" t="s">
        <v>1155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5"/>
      <c r="F31" s="43" t="s">
        <v>187</v>
      </c>
      <c r="G31" s="62" t="s">
        <v>1156</v>
      </c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91" t="s">
        <v>192</v>
      </c>
      <c r="F32" s="31" t="s">
        <v>185</v>
      </c>
      <c r="G32" s="63" t="s">
        <v>1157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91"/>
      <c r="F33" s="31" t="s">
        <v>194</v>
      </c>
      <c r="G33" s="63" t="s">
        <v>1158</v>
      </c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91"/>
      <c r="F34" s="31" t="s">
        <v>187</v>
      </c>
      <c r="G34" s="63" t="s">
        <v>1159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92"/>
      <c r="F35" s="49" t="s">
        <v>197</v>
      </c>
      <c r="G35" s="64" t="s">
        <v>1160</v>
      </c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32:E35"/>
    <mergeCell ref="E26:F26"/>
    <mergeCell ref="E28:E29"/>
    <mergeCell ref="E30:E31"/>
    <mergeCell ref="E27:F27"/>
    <mergeCell ref="E23:E24"/>
    <mergeCell ref="F20:G20"/>
    <mergeCell ref="F21:G21"/>
    <mergeCell ref="G3:H3"/>
    <mergeCell ref="E4:G4"/>
    <mergeCell ref="E6:F6"/>
    <mergeCell ref="E7:F7"/>
    <mergeCell ref="F13:G13"/>
    <mergeCell ref="F15:G15"/>
  </mergeCells>
  <phoneticPr fontId="4" type="noConversion"/>
  <dataValidations count="13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  <dataValidation type="list" errorStyle="warning" showInputMessage="1" showErrorMessage="1" errorTitle="Подтверждение!" error="Внимание! Вы ввели МО отсутствующее в списке. Пожалуйста, подтвердите свое действие или выберите МО из списка." sqref="G23">
      <formula1>MO_LIST_5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101" r:id="rId3" name="cmdOrganizationChoice"/>
    <control shapeId="4098" r:id="rId4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D3" sqref="D3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D9" workbookViewId="0">
      <pane xSplit="18765" topLeftCell="U1"/>
      <selection activeCell="H22" sqref="H22"/>
      <selection pane="topRight" activeCell="U9" sqref="U9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8" width="20.7109375" style="90" customWidth="1"/>
    <col min="9" max="10" width="20.7109375" style="90" hidden="1" customWidth="1"/>
    <col min="11" max="11" width="21.7109375" style="90" customWidth="1"/>
    <col min="12" max="13" width="25.140625" style="90" hidden="1" customWidth="1"/>
    <col min="14" max="14" width="19.85546875" style="90" customWidth="1"/>
    <col min="15" max="16" width="24.28515625" style="90" hidden="1" customWidth="1"/>
    <col min="17" max="17" width="19.4257812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03" t="s">
        <v>349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08" t="s">
        <v>26</v>
      </c>
      <c r="F12" s="420" t="s">
        <v>1</v>
      </c>
      <c r="G12" s="421"/>
      <c r="H12" s="412" t="s">
        <v>456</v>
      </c>
      <c r="I12" s="418"/>
      <c r="J12" s="419"/>
      <c r="K12" s="411" t="s">
        <v>457</v>
      </c>
      <c r="L12" s="411"/>
      <c r="M12" s="411"/>
      <c r="N12" s="411" t="s">
        <v>458</v>
      </c>
      <c r="O12" s="411"/>
      <c r="P12" s="411"/>
      <c r="Q12" s="412" t="s">
        <v>459</v>
      </c>
      <c r="R12" s="413"/>
      <c r="S12" s="414"/>
      <c r="T12" s="397" t="s">
        <v>219</v>
      </c>
      <c r="U12" s="397" t="s">
        <v>220</v>
      </c>
      <c r="V12" s="397" t="s">
        <v>199</v>
      </c>
      <c r="W12" s="397" t="s">
        <v>200</v>
      </c>
      <c r="X12" s="400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09"/>
      <c r="F13" s="422"/>
      <c r="G13" s="423"/>
      <c r="H13" s="415" t="s">
        <v>460</v>
      </c>
      <c r="I13" s="415" t="s">
        <v>461</v>
      </c>
      <c r="J13" s="415"/>
      <c r="K13" s="415" t="s">
        <v>460</v>
      </c>
      <c r="L13" s="415" t="s">
        <v>461</v>
      </c>
      <c r="M13" s="415"/>
      <c r="N13" s="415" t="s">
        <v>460</v>
      </c>
      <c r="O13" s="415" t="s">
        <v>461</v>
      </c>
      <c r="P13" s="415"/>
      <c r="Q13" s="415" t="s">
        <v>460</v>
      </c>
      <c r="R13" s="415" t="s">
        <v>461</v>
      </c>
      <c r="S13" s="417"/>
      <c r="T13" s="398"/>
      <c r="U13" s="398"/>
      <c r="V13" s="398"/>
      <c r="W13" s="398"/>
      <c r="X13" s="401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34.5" thickBot="1">
      <c r="A14" s="285"/>
      <c r="B14" s="285"/>
      <c r="C14" s="285"/>
      <c r="D14" s="286"/>
      <c r="E14" s="410"/>
      <c r="F14" s="422"/>
      <c r="G14" s="423"/>
      <c r="H14" s="416"/>
      <c r="I14" s="353" t="s">
        <v>4</v>
      </c>
      <c r="J14" s="354" t="s">
        <v>3</v>
      </c>
      <c r="K14" s="416"/>
      <c r="L14" s="353" t="s">
        <v>4</v>
      </c>
      <c r="M14" s="354" t="s">
        <v>3</v>
      </c>
      <c r="N14" s="416"/>
      <c r="O14" s="353" t="s">
        <v>4</v>
      </c>
      <c r="P14" s="354" t="s">
        <v>3</v>
      </c>
      <c r="Q14" s="416"/>
      <c r="R14" s="353" t="s">
        <v>4</v>
      </c>
      <c r="S14" s="354" t="s">
        <v>3</v>
      </c>
      <c r="T14" s="399"/>
      <c r="U14" s="399"/>
      <c r="V14" s="399"/>
      <c r="W14" s="399"/>
      <c r="X14" s="402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06">
        <v>2</v>
      </c>
      <c r="G15" s="407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3.25" customHeight="1">
      <c r="A16" s="285"/>
      <c r="B16" s="285"/>
      <c r="C16" s="285"/>
      <c r="D16" s="286"/>
      <c r="E16" s="352" t="s">
        <v>355</v>
      </c>
      <c r="F16" s="426" t="s">
        <v>0</v>
      </c>
      <c r="G16" s="282" t="s">
        <v>452</v>
      </c>
      <c r="H16" s="279">
        <v>850.28</v>
      </c>
      <c r="I16" s="279"/>
      <c r="J16" s="279"/>
      <c r="K16" s="279">
        <v>850.28</v>
      </c>
      <c r="L16" s="279"/>
      <c r="M16" s="279"/>
      <c r="N16" s="279"/>
      <c r="O16" s="279"/>
      <c r="P16" s="279"/>
      <c r="Q16" s="279">
        <v>850.28</v>
      </c>
      <c r="R16" s="279"/>
      <c r="S16" s="280"/>
      <c r="T16" s="304">
        <v>40544</v>
      </c>
      <c r="U16" s="200"/>
      <c r="V16" s="201" t="s">
        <v>1163</v>
      </c>
      <c r="W16" s="202" t="s">
        <v>1162</v>
      </c>
      <c r="X16" s="199"/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27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23.25" customHeight="1">
      <c r="A18" s="285"/>
      <c r="B18" s="285"/>
      <c r="C18" s="285"/>
      <c r="D18" s="286"/>
      <c r="E18" s="287" t="s">
        <v>357</v>
      </c>
      <c r="F18" s="425" t="s">
        <v>451</v>
      </c>
      <c r="G18" s="282" t="s">
        <v>452</v>
      </c>
      <c r="H18" s="279">
        <v>850.28</v>
      </c>
      <c r="I18" s="279"/>
      <c r="J18" s="279"/>
      <c r="K18" s="279">
        <v>850.28</v>
      </c>
      <c r="L18" s="279"/>
      <c r="M18" s="279"/>
      <c r="N18" s="279"/>
      <c r="O18" s="279"/>
      <c r="P18" s="279"/>
      <c r="Q18" s="279">
        <v>850.28</v>
      </c>
      <c r="R18" s="279"/>
      <c r="S18" s="280"/>
      <c r="T18" s="304">
        <v>40544</v>
      </c>
      <c r="U18" s="200"/>
      <c r="V18" s="201" t="s">
        <v>1163</v>
      </c>
      <c r="W18" s="202" t="s">
        <v>1162</v>
      </c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25.5" customHeight="1">
      <c r="A19" s="285"/>
      <c r="B19" s="285"/>
      <c r="C19" s="285"/>
      <c r="D19" s="286"/>
      <c r="E19" s="287" t="s">
        <v>358</v>
      </c>
      <c r="F19" s="425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302"/>
      <c r="R19" s="279"/>
      <c r="S19" s="280"/>
      <c r="T19" s="304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25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25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24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24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24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24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24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24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24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24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25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25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F12:G14"/>
    <mergeCell ref="F28:F29"/>
    <mergeCell ref="F30:F31"/>
    <mergeCell ref="F18:F19"/>
    <mergeCell ref="F20:F21"/>
    <mergeCell ref="F22:F23"/>
    <mergeCell ref="F24:F25"/>
    <mergeCell ref="F26:F27"/>
    <mergeCell ref="F16:F17"/>
    <mergeCell ref="Q12:S12"/>
    <mergeCell ref="H13:H14"/>
    <mergeCell ref="K13:K14"/>
    <mergeCell ref="Q13:Q14"/>
    <mergeCell ref="R13:S13"/>
    <mergeCell ref="L13:M13"/>
    <mergeCell ref="N13:N14"/>
    <mergeCell ref="O13:P13"/>
    <mergeCell ref="H12:J12"/>
    <mergeCell ref="I13:J13"/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H13" sqref="H13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03" t="s">
        <v>349</v>
      </c>
      <c r="F10" s="404"/>
      <c r="G10" s="404"/>
      <c r="H10" s="405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>
        <v>0</v>
      </c>
      <c r="I14" s="298"/>
      <c r="K14" s="327">
        <f>SUM(K15:K17)</f>
        <v>3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>
        <v>0</v>
      </c>
      <c r="I15" s="298"/>
      <c r="K15" s="327">
        <f>IF(H15="",0,1)</f>
        <v>1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>
        <v>0</v>
      </c>
      <c r="I16" s="298"/>
      <c r="K16" s="327">
        <f>IF(H16="",0,1)</f>
        <v>1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>
        <v>0</v>
      </c>
      <c r="I17" s="298"/>
      <c r="K17" s="327">
        <f>IF(H17="",0,1)</f>
        <v>1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>
        <v>0</v>
      </c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>
        <v>0</v>
      </c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>
        <v>0</v>
      </c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>
        <v>0</v>
      </c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>
        <v>0</v>
      </c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F14" sqref="F14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3" t="s">
        <v>305</v>
      </c>
      <c r="F10" s="404"/>
      <c r="G10" s="405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37" zoomScale="75" zoomScaleNormal="55" workbookViewId="0">
      <selection activeCell="H52" sqref="H52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03" t="s">
        <v>348</v>
      </c>
      <c r="F10" s="404"/>
      <c r="G10" s="405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>
        <v>5419.18</v>
      </c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>
        <v>0</v>
      </c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>
        <v>0</v>
      </c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21" sqref="G21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3" t="s">
        <v>306</v>
      </c>
      <c r="F10" s="404"/>
      <c r="G10" s="405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>
        <v>0</v>
      </c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>
        <v>0</v>
      </c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>
        <v>0</v>
      </c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>
        <v>0</v>
      </c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>
        <v>0</v>
      </c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F7" workbookViewId="0">
      <selection activeCell="I49" sqref="I49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03" t="s">
        <v>307</v>
      </c>
      <c r="F10" s="404"/>
      <c r="G10" s="404"/>
      <c r="H10" s="404"/>
      <c r="I10" s="405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49" t="s">
        <v>106</v>
      </c>
      <c r="G12" s="450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48">
        <f>E13+1</f>
        <v>2</v>
      </c>
      <c r="G13" s="448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6" t="s">
        <v>375</v>
      </c>
      <c r="G14" s="447"/>
      <c r="H14" s="255" t="s">
        <v>330</v>
      </c>
      <c r="I14" s="256" t="s">
        <v>29</v>
      </c>
      <c r="J14" s="253"/>
    </row>
    <row r="15" spans="3:30" ht="29.25" customHeight="1">
      <c r="C15" s="111"/>
      <c r="D15" s="112"/>
      <c r="E15" s="128">
        <v>2</v>
      </c>
      <c r="F15" s="430" t="s">
        <v>376</v>
      </c>
      <c r="G15" s="431"/>
      <c r="H15" s="129" t="s">
        <v>328</v>
      </c>
      <c r="I15" s="137">
        <v>54310.07</v>
      </c>
      <c r="J15" s="115"/>
    </row>
    <row r="16" spans="3:30" ht="29.25" customHeight="1">
      <c r="C16" s="111"/>
      <c r="D16" s="112"/>
      <c r="E16" s="128">
        <v>3</v>
      </c>
      <c r="F16" s="430" t="s">
        <v>377</v>
      </c>
      <c r="G16" s="431"/>
      <c r="H16" s="129" t="s">
        <v>328</v>
      </c>
      <c r="I16" s="130">
        <f>SUM(I17,I18,I24,I27,I28,I29,I30,I31,I32,I33,I36,I39,I40)</f>
        <v>54129.270000000011</v>
      </c>
      <c r="J16" s="115"/>
    </row>
    <row r="17" spans="3:11" ht="15" customHeight="1">
      <c r="C17" s="111"/>
      <c r="D17" s="112"/>
      <c r="E17" s="128" t="s">
        <v>89</v>
      </c>
      <c r="F17" s="428" t="s">
        <v>378</v>
      </c>
      <c r="G17" s="429"/>
      <c r="H17" s="129" t="s">
        <v>328</v>
      </c>
      <c r="I17" s="137">
        <v>0</v>
      </c>
      <c r="J17" s="115"/>
    </row>
    <row r="18" spans="3:11" ht="15" customHeight="1">
      <c r="C18" s="111"/>
      <c r="D18" s="112"/>
      <c r="E18" s="128" t="s">
        <v>90</v>
      </c>
      <c r="F18" s="428" t="s">
        <v>379</v>
      </c>
      <c r="G18" s="429"/>
      <c r="H18" s="129" t="s">
        <v>328</v>
      </c>
      <c r="I18" s="130">
        <f>SUMIF(G19:G23,G19,I19:I23)</f>
        <v>40653.300000000003</v>
      </c>
      <c r="J18" s="115"/>
    </row>
    <row r="19" spans="3:11">
      <c r="C19" s="111"/>
      <c r="D19" s="112"/>
      <c r="E19" s="440" t="s">
        <v>326</v>
      </c>
      <c r="F19" s="443" t="s">
        <v>233</v>
      </c>
      <c r="G19" s="116" t="s">
        <v>329</v>
      </c>
      <c r="H19" s="129" t="s">
        <v>328</v>
      </c>
      <c r="I19" s="138">
        <v>40653.300000000003</v>
      </c>
      <c r="J19" s="115"/>
    </row>
    <row r="20" spans="3:11" ht="11.25" customHeight="1">
      <c r="C20" s="111"/>
      <c r="D20" s="112"/>
      <c r="E20" s="441"/>
      <c r="F20" s="444"/>
      <c r="G20" s="126" t="s">
        <v>327</v>
      </c>
      <c r="H20" s="337" t="s">
        <v>1164</v>
      </c>
      <c r="I20" s="138">
        <v>11840</v>
      </c>
      <c r="J20" s="338" t="b">
        <f>ISNA(J21)</f>
        <v>0</v>
      </c>
    </row>
    <row r="21" spans="3:11" ht="24.75" customHeight="1">
      <c r="C21" s="111"/>
      <c r="D21" s="112"/>
      <c r="E21" s="441"/>
      <c r="F21" s="444"/>
      <c r="G21" s="116" t="s">
        <v>492</v>
      </c>
      <c r="H21" s="129" t="s">
        <v>328</v>
      </c>
      <c r="I21" s="130">
        <f>IF(I20="",0,IF(I20=0,0,I19/I20))</f>
        <v>3.4335557432432435</v>
      </c>
      <c r="J21" s="338" t="str">
        <f>INDEX(tech!G$24:G$51,MATCH(F19,tech!F$24:F$51,0))</f>
        <v>тыс. м3</v>
      </c>
    </row>
    <row r="22" spans="3:11">
      <c r="C22" s="111"/>
      <c r="D22" s="112"/>
      <c r="E22" s="442"/>
      <c r="F22" s="445"/>
      <c r="G22" s="126" t="s">
        <v>303</v>
      </c>
      <c r="H22" s="132" t="s">
        <v>330</v>
      </c>
      <c r="I22" s="214" t="s">
        <v>1165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28" t="s">
        <v>380</v>
      </c>
      <c r="G24" s="429"/>
      <c r="H24" s="129" t="s">
        <v>328</v>
      </c>
      <c r="I24" s="140">
        <v>0</v>
      </c>
      <c r="J24" s="115"/>
    </row>
    <row r="25" spans="3:11" ht="15" customHeight="1">
      <c r="C25" s="111"/>
      <c r="D25" s="112"/>
      <c r="E25" s="131" t="s">
        <v>309</v>
      </c>
      <c r="F25" s="438" t="s">
        <v>381</v>
      </c>
      <c r="G25" s="439"/>
      <c r="H25" s="129" t="s">
        <v>331</v>
      </c>
      <c r="I25" s="130">
        <f>IF(I26=0,0,I24/I26)</f>
        <v>0</v>
      </c>
      <c r="J25" s="115"/>
    </row>
    <row r="26" spans="3:11" ht="15" customHeight="1">
      <c r="C26" s="111"/>
      <c r="D26" s="112"/>
      <c r="E26" s="128" t="s">
        <v>310</v>
      </c>
      <c r="F26" s="438" t="s">
        <v>382</v>
      </c>
      <c r="G26" s="439"/>
      <c r="H26" s="129" t="s">
        <v>59</v>
      </c>
      <c r="I26" s="137">
        <v>0</v>
      </c>
      <c r="J26" s="115"/>
    </row>
    <row r="27" spans="3:11" ht="23.25" customHeight="1">
      <c r="C27" s="111"/>
      <c r="D27" s="112"/>
      <c r="E27" s="128" t="s">
        <v>311</v>
      </c>
      <c r="F27" s="428" t="s">
        <v>383</v>
      </c>
      <c r="G27" s="429"/>
      <c r="H27" s="129" t="s">
        <v>328</v>
      </c>
      <c r="I27" s="137">
        <v>412.75</v>
      </c>
      <c r="J27" s="115"/>
    </row>
    <row r="28" spans="3:11" ht="23.25" customHeight="1">
      <c r="C28" s="111"/>
      <c r="D28" s="112"/>
      <c r="E28" s="128" t="s">
        <v>312</v>
      </c>
      <c r="F28" s="428" t="s">
        <v>384</v>
      </c>
      <c r="G28" s="429"/>
      <c r="H28" s="129" t="s">
        <v>328</v>
      </c>
      <c r="I28" s="137">
        <v>0</v>
      </c>
      <c r="J28" s="115"/>
    </row>
    <row r="29" spans="3:11" ht="23.25" customHeight="1">
      <c r="C29" s="111"/>
      <c r="D29" s="112"/>
      <c r="E29" s="128" t="s">
        <v>295</v>
      </c>
      <c r="F29" s="430" t="s">
        <v>385</v>
      </c>
      <c r="G29" s="431"/>
      <c r="H29" s="129" t="s">
        <v>328</v>
      </c>
      <c r="I29" s="137">
        <v>2319.9699999999998</v>
      </c>
      <c r="J29" s="115"/>
    </row>
    <row r="30" spans="3:11" ht="23.25" customHeight="1">
      <c r="C30" s="111"/>
      <c r="D30" s="112"/>
      <c r="E30" s="128" t="s">
        <v>296</v>
      </c>
      <c r="F30" s="430" t="s">
        <v>386</v>
      </c>
      <c r="G30" s="431"/>
      <c r="H30" s="129" t="s">
        <v>328</v>
      </c>
      <c r="I30" s="137">
        <v>788.79</v>
      </c>
      <c r="J30" s="115"/>
    </row>
    <row r="31" spans="3:11" ht="23.25" customHeight="1">
      <c r="C31" s="111"/>
      <c r="D31" s="112"/>
      <c r="E31" s="128" t="s">
        <v>313</v>
      </c>
      <c r="F31" s="428" t="s">
        <v>387</v>
      </c>
      <c r="G31" s="429"/>
      <c r="H31" s="129" t="s">
        <v>328</v>
      </c>
      <c r="I31" s="137">
        <v>5419.18</v>
      </c>
      <c r="J31" s="115"/>
    </row>
    <row r="32" spans="3:11" ht="15" customHeight="1">
      <c r="C32" s="111"/>
      <c r="D32" s="112"/>
      <c r="E32" s="128" t="s">
        <v>84</v>
      </c>
      <c r="F32" s="438" t="s">
        <v>388</v>
      </c>
      <c r="G32" s="439"/>
      <c r="H32" s="129" t="s">
        <v>328</v>
      </c>
      <c r="I32" s="137">
        <v>0</v>
      </c>
      <c r="J32" s="115"/>
    </row>
    <row r="33" spans="3:10" ht="23.25" customHeight="1">
      <c r="C33" s="111"/>
      <c r="D33" s="112"/>
      <c r="E33" s="128" t="s">
        <v>314</v>
      </c>
      <c r="F33" s="428" t="s">
        <v>389</v>
      </c>
      <c r="G33" s="429"/>
      <c r="H33" s="129" t="s">
        <v>328</v>
      </c>
      <c r="I33" s="137">
        <v>4.1500000000000004</v>
      </c>
      <c r="J33" s="115"/>
    </row>
    <row r="34" spans="3:10" ht="15" customHeight="1">
      <c r="C34" s="111"/>
      <c r="D34" s="112"/>
      <c r="E34" s="128" t="s">
        <v>315</v>
      </c>
      <c r="F34" s="438" t="s">
        <v>390</v>
      </c>
      <c r="G34" s="439"/>
      <c r="H34" s="129" t="s">
        <v>328</v>
      </c>
      <c r="I34" s="137">
        <v>0</v>
      </c>
      <c r="J34" s="115"/>
    </row>
    <row r="35" spans="3:10" ht="15" customHeight="1">
      <c r="C35" s="111"/>
      <c r="D35" s="112"/>
      <c r="E35" s="128" t="s">
        <v>316</v>
      </c>
      <c r="F35" s="438" t="s">
        <v>391</v>
      </c>
      <c r="G35" s="439"/>
      <c r="H35" s="129" t="s">
        <v>328</v>
      </c>
      <c r="I35" s="137">
        <v>0</v>
      </c>
      <c r="J35" s="115"/>
    </row>
    <row r="36" spans="3:10" ht="23.25" customHeight="1">
      <c r="C36" s="111"/>
      <c r="D36" s="112"/>
      <c r="E36" s="128" t="s">
        <v>317</v>
      </c>
      <c r="F36" s="428" t="s">
        <v>392</v>
      </c>
      <c r="G36" s="429"/>
      <c r="H36" s="129" t="s">
        <v>328</v>
      </c>
      <c r="I36" s="137">
        <f>2531.23+1317.16</f>
        <v>3848.3900000000003</v>
      </c>
      <c r="J36" s="115"/>
    </row>
    <row r="37" spans="3:10" ht="23.25" customHeight="1">
      <c r="C37" s="111"/>
      <c r="D37" s="112"/>
      <c r="E37" s="128" t="s">
        <v>7</v>
      </c>
      <c r="F37" s="438" t="s">
        <v>390</v>
      </c>
      <c r="G37" s="439"/>
      <c r="H37" s="129" t="s">
        <v>328</v>
      </c>
      <c r="I37" s="137">
        <v>0</v>
      </c>
      <c r="J37" s="115"/>
    </row>
    <row r="38" spans="3:10" ht="23.25" customHeight="1">
      <c r="C38" s="111"/>
      <c r="D38" s="112"/>
      <c r="E38" s="128" t="s">
        <v>8</v>
      </c>
      <c r="F38" s="438" t="s">
        <v>391</v>
      </c>
      <c r="G38" s="439"/>
      <c r="H38" s="129" t="s">
        <v>328</v>
      </c>
      <c r="I38" s="137">
        <v>0</v>
      </c>
      <c r="J38" s="115"/>
    </row>
    <row r="39" spans="3:10" ht="23.25" customHeight="1">
      <c r="C39" s="111"/>
      <c r="D39" s="112"/>
      <c r="E39" s="128" t="s">
        <v>318</v>
      </c>
      <c r="F39" s="428" t="s">
        <v>393</v>
      </c>
      <c r="G39" s="429"/>
      <c r="H39" s="129" t="s">
        <v>328</v>
      </c>
      <c r="I39" s="137">
        <v>556.04999999999995</v>
      </c>
      <c r="J39" s="115"/>
    </row>
    <row r="40" spans="3:10" ht="33.75" customHeight="1">
      <c r="C40" s="111"/>
      <c r="D40" s="112"/>
      <c r="E40" s="128" t="s">
        <v>319</v>
      </c>
      <c r="F40" s="428" t="s">
        <v>394</v>
      </c>
      <c r="G40" s="429"/>
      <c r="H40" s="129" t="s">
        <v>328</v>
      </c>
      <c r="I40" s="137">
        <v>126.69</v>
      </c>
      <c r="J40" s="115"/>
    </row>
    <row r="41" spans="3:10" ht="24" customHeight="1">
      <c r="C41" s="111"/>
      <c r="D41" s="112"/>
      <c r="E41" s="128" t="s">
        <v>108</v>
      </c>
      <c r="F41" s="432" t="s">
        <v>395</v>
      </c>
      <c r="G41" s="433"/>
      <c r="H41" s="129" t="s">
        <v>328</v>
      </c>
      <c r="I41" s="137">
        <v>180.8</v>
      </c>
      <c r="J41" s="115"/>
    </row>
    <row r="42" spans="3:10" ht="24" customHeight="1">
      <c r="C42" s="111"/>
      <c r="D42" s="112"/>
      <c r="E42" s="128" t="s">
        <v>109</v>
      </c>
      <c r="F42" s="432" t="s">
        <v>396</v>
      </c>
      <c r="G42" s="433"/>
      <c r="H42" s="129" t="s">
        <v>328</v>
      </c>
      <c r="I42" s="137">
        <v>0</v>
      </c>
      <c r="J42" s="115"/>
    </row>
    <row r="43" spans="3:10" ht="26.25" customHeight="1">
      <c r="C43" s="111"/>
      <c r="D43" s="112"/>
      <c r="E43" s="128" t="s">
        <v>464</v>
      </c>
      <c r="F43" s="428" t="s">
        <v>397</v>
      </c>
      <c r="G43" s="429"/>
      <c r="H43" s="129" t="s">
        <v>328</v>
      </c>
      <c r="I43" s="137">
        <v>0</v>
      </c>
      <c r="J43" s="115"/>
    </row>
    <row r="44" spans="3:10" ht="23.25" customHeight="1">
      <c r="C44" s="111"/>
      <c r="D44" s="112"/>
      <c r="E44" s="128" t="s">
        <v>110</v>
      </c>
      <c r="F44" s="432" t="s">
        <v>374</v>
      </c>
      <c r="G44" s="433"/>
      <c r="H44" s="129" t="s">
        <v>328</v>
      </c>
      <c r="I44" s="137">
        <v>76498.87</v>
      </c>
      <c r="J44" s="115"/>
    </row>
    <row r="45" spans="3:10" ht="23.25" customHeight="1">
      <c r="C45" s="111"/>
      <c r="D45" s="112"/>
      <c r="E45" s="128" t="s">
        <v>465</v>
      </c>
      <c r="F45" s="428" t="s">
        <v>398</v>
      </c>
      <c r="G45" s="429"/>
      <c r="H45" s="129" t="s">
        <v>328</v>
      </c>
      <c r="I45" s="137">
        <v>0</v>
      </c>
      <c r="J45" s="115"/>
    </row>
    <row r="46" spans="3:10" ht="23.25" customHeight="1">
      <c r="C46" s="111"/>
      <c r="D46" s="112"/>
      <c r="E46" s="128" t="s">
        <v>111</v>
      </c>
      <c r="F46" s="432" t="s">
        <v>399</v>
      </c>
      <c r="G46" s="433"/>
      <c r="H46" s="129" t="s">
        <v>332</v>
      </c>
      <c r="I46" s="137">
        <v>121</v>
      </c>
      <c r="J46" s="115"/>
    </row>
    <row r="47" spans="3:10" ht="23.25" customHeight="1">
      <c r="C47" s="111"/>
      <c r="D47" s="112"/>
      <c r="E47" s="128" t="s">
        <v>112</v>
      </c>
      <c r="F47" s="432" t="s">
        <v>400</v>
      </c>
      <c r="G47" s="433"/>
      <c r="H47" s="129" t="s">
        <v>332</v>
      </c>
      <c r="I47" s="137">
        <v>39.979999999999997</v>
      </c>
      <c r="J47" s="115"/>
    </row>
    <row r="48" spans="3:10" ht="23.25" customHeight="1">
      <c r="C48" s="111"/>
      <c r="D48" s="112"/>
      <c r="E48" s="128" t="s">
        <v>113</v>
      </c>
      <c r="F48" s="432" t="s">
        <v>401</v>
      </c>
      <c r="G48" s="433"/>
      <c r="H48" s="129" t="s">
        <v>333</v>
      </c>
      <c r="I48" s="137">
        <v>79.14</v>
      </c>
      <c r="J48" s="115"/>
    </row>
    <row r="49" spans="3:10" ht="23.25" customHeight="1">
      <c r="C49" s="111"/>
      <c r="D49" s="112"/>
      <c r="E49" s="128" t="s">
        <v>85</v>
      </c>
      <c r="F49" s="430" t="s">
        <v>402</v>
      </c>
      <c r="G49" s="431"/>
      <c r="H49" s="129" t="s">
        <v>333</v>
      </c>
      <c r="I49" s="137"/>
      <c r="J49" s="115"/>
    </row>
    <row r="50" spans="3:10" ht="23.25" customHeight="1">
      <c r="C50" s="111"/>
      <c r="D50" s="112"/>
      <c r="E50" s="128" t="s">
        <v>114</v>
      </c>
      <c r="F50" s="432" t="s">
        <v>403</v>
      </c>
      <c r="G50" s="433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32" t="s">
        <v>404</v>
      </c>
      <c r="G51" s="433"/>
      <c r="H51" s="129" t="s">
        <v>333</v>
      </c>
      <c r="I51" s="130">
        <f>I52+I53</f>
        <v>62232</v>
      </c>
      <c r="J51" s="115"/>
    </row>
    <row r="52" spans="3:10" ht="23.25" customHeight="1">
      <c r="C52" s="111"/>
      <c r="D52" s="112"/>
      <c r="E52" s="128" t="s">
        <v>116</v>
      </c>
      <c r="F52" s="428" t="s">
        <v>405</v>
      </c>
      <c r="G52" s="429"/>
      <c r="H52" s="129" t="s">
        <v>333</v>
      </c>
      <c r="I52" s="137">
        <v>62232</v>
      </c>
      <c r="J52" s="115"/>
    </row>
    <row r="53" spans="3:10" ht="23.25" customHeight="1">
      <c r="C53" s="111"/>
      <c r="D53" s="112"/>
      <c r="E53" s="128" t="s">
        <v>91</v>
      </c>
      <c r="F53" s="428" t="s">
        <v>406</v>
      </c>
      <c r="G53" s="429"/>
      <c r="H53" s="129" t="s">
        <v>333</v>
      </c>
      <c r="I53" s="137">
        <v>0</v>
      </c>
      <c r="J53" s="115"/>
    </row>
    <row r="54" spans="3:10" ht="23.25" customHeight="1">
      <c r="C54" s="111"/>
      <c r="D54" s="112"/>
      <c r="E54" s="128" t="s">
        <v>117</v>
      </c>
      <c r="F54" s="432" t="s">
        <v>407</v>
      </c>
      <c r="G54" s="433"/>
      <c r="H54" s="129" t="s">
        <v>105</v>
      </c>
      <c r="I54" s="137">
        <v>16.908000000000001</v>
      </c>
      <c r="J54" s="115"/>
    </row>
    <row r="55" spans="3:10" ht="23.25" customHeight="1">
      <c r="C55" s="111"/>
      <c r="D55" s="112"/>
      <c r="E55" s="128" t="s">
        <v>118</v>
      </c>
      <c r="F55" s="430" t="s">
        <v>266</v>
      </c>
      <c r="G55" s="431"/>
      <c r="H55" s="129" t="s">
        <v>86</v>
      </c>
      <c r="I55" s="137">
        <v>14.691000000000001</v>
      </c>
      <c r="J55" s="115"/>
    </row>
    <row r="56" spans="3:10" ht="23.25" customHeight="1">
      <c r="C56" s="111"/>
      <c r="D56" s="112"/>
      <c r="E56" s="128" t="s">
        <v>119</v>
      </c>
      <c r="F56" s="432" t="s">
        <v>408</v>
      </c>
      <c r="G56" s="433"/>
      <c r="H56" s="129" t="s">
        <v>334</v>
      </c>
      <c r="I56" s="137">
        <v>25.757999999999999</v>
      </c>
      <c r="J56" s="115"/>
    </row>
    <row r="57" spans="3:10" ht="23.25" customHeight="1">
      <c r="C57" s="111"/>
      <c r="D57" s="112"/>
      <c r="E57" s="128" t="s">
        <v>120</v>
      </c>
      <c r="F57" s="432" t="s">
        <v>409</v>
      </c>
      <c r="G57" s="433"/>
      <c r="H57" s="129" t="s">
        <v>334</v>
      </c>
      <c r="I57" s="137">
        <v>7.78</v>
      </c>
      <c r="J57" s="115"/>
    </row>
    <row r="58" spans="3:10" ht="23.25" customHeight="1">
      <c r="C58" s="111"/>
      <c r="D58" s="112"/>
      <c r="E58" s="128" t="s">
        <v>121</v>
      </c>
      <c r="F58" s="432" t="s">
        <v>410</v>
      </c>
      <c r="G58" s="433"/>
      <c r="H58" s="129" t="s">
        <v>347</v>
      </c>
      <c r="I58" s="141">
        <v>1</v>
      </c>
      <c r="J58" s="115"/>
    </row>
    <row r="59" spans="3:10" ht="23.25" customHeight="1">
      <c r="C59" s="111"/>
      <c r="D59" s="112"/>
      <c r="E59" s="128" t="s">
        <v>122</v>
      </c>
      <c r="F59" s="432" t="s">
        <v>411</v>
      </c>
      <c r="G59" s="433"/>
      <c r="H59" s="129" t="s">
        <v>347</v>
      </c>
      <c r="I59" s="141">
        <v>0</v>
      </c>
      <c r="J59" s="115"/>
    </row>
    <row r="60" spans="3:10" ht="23.25" customHeight="1">
      <c r="C60" s="111"/>
      <c r="D60" s="112"/>
      <c r="E60" s="128" t="s">
        <v>123</v>
      </c>
      <c r="F60" s="432" t="s">
        <v>412</v>
      </c>
      <c r="G60" s="433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32" t="s">
        <v>413</v>
      </c>
      <c r="G61" s="433"/>
      <c r="H61" s="129" t="s">
        <v>274</v>
      </c>
      <c r="I61" s="141">
        <v>12</v>
      </c>
      <c r="J61" s="115"/>
    </row>
    <row r="62" spans="3:10" ht="23.25" customHeight="1">
      <c r="C62" s="111"/>
      <c r="D62" s="112"/>
      <c r="E62" s="128" t="s">
        <v>320</v>
      </c>
      <c r="F62" s="432" t="s">
        <v>414</v>
      </c>
      <c r="G62" s="433"/>
      <c r="H62" s="129" t="s">
        <v>344</v>
      </c>
      <c r="I62" s="137">
        <v>171.6</v>
      </c>
      <c r="J62" s="115"/>
    </row>
    <row r="63" spans="3:10" ht="23.25" customHeight="1">
      <c r="C63" s="111"/>
      <c r="D63" s="112"/>
      <c r="E63" s="128" t="s">
        <v>321</v>
      </c>
      <c r="F63" s="432" t="s">
        <v>415</v>
      </c>
      <c r="G63" s="433"/>
      <c r="H63" s="129" t="s">
        <v>87</v>
      </c>
      <c r="I63" s="137"/>
      <c r="J63" s="115"/>
    </row>
    <row r="64" spans="3:10" ht="23.25" customHeight="1">
      <c r="C64" s="111"/>
      <c r="D64" s="112"/>
      <c r="E64" s="167" t="s">
        <v>293</v>
      </c>
      <c r="F64" s="436" t="s">
        <v>416</v>
      </c>
      <c r="G64" s="437"/>
      <c r="H64" s="132" t="s">
        <v>297</v>
      </c>
      <c r="I64" s="138"/>
      <c r="J64" s="115"/>
    </row>
    <row r="65" spans="3:10" ht="51" customHeight="1" thickBot="1">
      <c r="C65" s="111"/>
      <c r="D65" s="112"/>
      <c r="E65" s="134" t="s">
        <v>294</v>
      </c>
      <c r="F65" s="434" t="s">
        <v>6</v>
      </c>
      <c r="G65" s="435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24:G24"/>
    <mergeCell ref="F25:G25"/>
    <mergeCell ref="F26:G26"/>
    <mergeCell ref="F27:G27"/>
    <mergeCell ref="F17:G17"/>
    <mergeCell ref="F18:G18"/>
    <mergeCell ref="E10:I10"/>
    <mergeCell ref="E19:E22"/>
    <mergeCell ref="F19:F22"/>
    <mergeCell ref="F14:G14"/>
    <mergeCell ref="F15:G15"/>
    <mergeCell ref="F16:G16"/>
    <mergeCell ref="F13:G13"/>
    <mergeCell ref="F12:G12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47:G47"/>
    <mergeCell ref="F40:G40"/>
    <mergeCell ref="F37:G37"/>
    <mergeCell ref="F38:G38"/>
    <mergeCell ref="F39:G39"/>
    <mergeCell ref="F42:G42"/>
    <mergeCell ref="F44:G44"/>
    <mergeCell ref="F46:G46"/>
    <mergeCell ref="F45:G45"/>
    <mergeCell ref="F41:G41"/>
    <mergeCell ref="F57:G57"/>
    <mergeCell ref="F53:G53"/>
    <mergeCell ref="F65:G65"/>
    <mergeCell ref="F59:G59"/>
    <mergeCell ref="F60:G60"/>
    <mergeCell ref="F61:G61"/>
    <mergeCell ref="F62:G62"/>
    <mergeCell ref="F64:G64"/>
    <mergeCell ref="F63:G63"/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</mergeCells>
  <phoneticPr fontId="4" type="noConversion"/>
  <dataValidations count="6">
    <dataValidation type="decimal" allowBlank="1" showInputMessage="1" showErrorMessage="1" sqref="I54:I57 I62:I64 I24 I26:I45 I19:I20 I15:I17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Сидоров</cp:lastModifiedBy>
  <cp:lastPrinted>2009-12-25T14:33:31Z</cp:lastPrinted>
  <dcterms:created xsi:type="dcterms:W3CDTF">2007-06-09T08:43:05Z</dcterms:created>
  <dcterms:modified xsi:type="dcterms:W3CDTF">2011-01-12T10:11:37Z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