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'REESTR_MO'!$A$2:$C$207</definedName>
    <definedName name="LIST_ORG_HOT_VS">'REESTR_ORG'!$B$2:$F$1142</definedName>
    <definedName name="LIST_ORG_VO">'REESTR_ORG'!$B$2:$D$315</definedName>
    <definedName name="LIST_ORG_WARM">'REESTR_ORG'!$A$2:$H$95</definedName>
    <definedName name="logic">'TEHSHEET'!$A$2:$A$3</definedName>
    <definedName name="mo">'Титульный'!$G$25</definedName>
    <definedName name="MO_LIST_10">'REESTR_MO'!$B$70:$B$81</definedName>
    <definedName name="MO_LIST_11">'REESTR_MO'!$B$82:$B$91</definedName>
    <definedName name="MO_LIST_12">'REESTR_MO'!$B$92:$B$102</definedName>
    <definedName name="MO_LIST_13">'REESTR_MO'!$B$103:$B$111</definedName>
    <definedName name="MO_LIST_14">'REESTR_MO'!$B$112:$B$119</definedName>
    <definedName name="MO_LIST_15">'REESTR_MO'!$B$120:$B$127</definedName>
    <definedName name="MO_LIST_16">'REESTR_MO'!$B$128:$B$135</definedName>
    <definedName name="MO_LIST_17">'REESTR_MO'!$B$136:$B$141</definedName>
    <definedName name="MO_LIST_18">'REESTR_MO'!$B$142:$B$151</definedName>
    <definedName name="MO_LIST_19">'REESTR_MO'!$B$152:$B$163</definedName>
    <definedName name="MO_LIST_2">'REESTR_MO'!$B$2:$B$9</definedName>
    <definedName name="MO_LIST_20">'REESTR_MO'!$B$164:$B$170</definedName>
    <definedName name="MO_LIST_21">'REESTR_MO'!$B$171:$B$175</definedName>
    <definedName name="MO_LIST_22">'REESTR_MO'!$B$176:$B$182</definedName>
    <definedName name="MO_LIST_23">'REESTR_MO'!$B$183:$B$191</definedName>
    <definedName name="MO_LIST_24">'REESTR_MO'!$B$192:$B$198</definedName>
    <definedName name="MO_LIST_25">'REESTR_MO'!$B$199:$B$203</definedName>
    <definedName name="MO_LIST_26">'REESTR_MO'!$B$204:$B$205</definedName>
    <definedName name="MO_LIST_27">'REESTR_MO'!$B$206:$B$207</definedName>
    <definedName name="MO_LIST_28">'REESTR_MO'!$A$241:$A$250</definedName>
    <definedName name="MO_LIST_29">'REESTR_MO'!$A$251:$A$259</definedName>
    <definedName name="MO_LIST_3">'REESTR_MO'!$B$10:$B$22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'REESTR_MO'!$B$23:$B$32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'REESTR_MO'!$B$33:$B$39</definedName>
    <definedName name="MO_LIST_6">'REESTR_MO'!$B$40:$B$46</definedName>
    <definedName name="MO_LIST_7">'REESTR_MO'!$B$47:$B$51</definedName>
    <definedName name="MO_LIST_8">'REESTR_MO'!$B$52:$B$61</definedName>
    <definedName name="MO_LIST_9">'REESTR_MO'!$B$62:$B$69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<sst xmlns="http://schemas.openxmlformats.org/spreadsheetml/2006/main" count="2276" uniqueCount="1327">
  <si>
    <t>город Краснодар</t>
  </si>
  <si>
    <t>03701000</t>
  </si>
  <si>
    <t>231201001</t>
  </si>
  <si>
    <t>7.6.1</t>
  </si>
  <si>
    <t>7.6.2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</si>
  <si>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</si>
  <si>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</si>
  <si>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</si>
  <si>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</si>
  <si>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</si>
  <si>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</si>
  <si>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</si>
  <si>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add_HYPERLINK_SPb_range</t>
  </si>
  <si>
    <t>Тахтамукайский муниципальный район</t>
  </si>
  <si>
    <t>ООО "Теплоэнерго"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</si>
  <si>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</si>
  <si>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</si>
  <si>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</si>
  <si>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</si>
  <si>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</si>
  <si>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</si>
  <si>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</si>
  <si>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</si>
  <si>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</si>
  <si>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</si>
  <si>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</si>
  <si>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</si>
  <si>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</si>
  <si>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</si>
  <si>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</si>
  <si>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</si>
  <si>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</si>
  <si>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</si>
  <si>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</si>
  <si>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</si>
  <si>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</si>
  <si>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</si>
  <si>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</si>
  <si>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</si>
  <si>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</si>
  <si>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</si>
  <si>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</si>
  <si>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</si>
  <si>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</si>
  <si>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</si>
  <si>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</si>
  <si>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</si>
  <si>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</si>
  <si>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</si>
  <si>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</si>
  <si>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</si>
  <si>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</si>
  <si>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</si>
  <si>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</si>
  <si>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</si>
  <si>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</si>
  <si>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</si>
  <si>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</si>
  <si>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</si>
  <si>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</si>
  <si>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</si>
  <si>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</si>
  <si>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</si>
  <si>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</si>
  <si>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</si>
  <si>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</si>
  <si>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</si>
  <si>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</si>
  <si>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</si>
  <si>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</si>
  <si>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</si>
  <si>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</si>
  <si>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</si>
  <si>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</si>
  <si>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</si>
  <si>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</si>
  <si>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</si>
  <si>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</si>
  <si>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</si>
  <si>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</si>
  <si>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</si>
  <si>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</si>
  <si>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</si>
  <si>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</si>
  <si>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</si>
  <si>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</si>
  <si>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</si>
  <si>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</si>
  <si>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</si>
  <si>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</si>
  <si>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</si>
  <si>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</si>
  <si>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</si>
  <si>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</si>
  <si>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</si>
  <si>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</si>
  <si>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</si>
  <si>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</si>
  <si>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</si>
  <si>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</si>
  <si>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</si>
  <si>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</si>
  <si>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</si>
  <si>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</si>
  <si>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</si>
  <si>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</si>
  <si>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</si>
  <si>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</si>
  <si>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</si>
  <si>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</si>
  <si>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</si>
  <si>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</si>
  <si>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</si>
  <si>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</si>
  <si>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</si>
  <si>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</si>
  <si>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</si>
  <si>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</si>
  <si>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</si>
  <si>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</si>
  <si>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</si>
  <si>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</si>
  <si>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</si>
  <si>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</si>
  <si>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</si>
  <si>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</si>
  <si>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</si>
  <si>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</si>
  <si>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</si>
  <si>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</si>
  <si>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Город Сочи</t>
  </si>
  <si>
    <t>03726000</t>
  </si>
  <si>
    <t>Показатели подлежащие раскрытию в сфере теплоснабжения и сфере оказания услуг по передаче тепловой энергии (2)</t>
  </si>
  <si>
    <t>Алтайский край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</si>
  <si>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</si>
  <si>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</si>
  <si>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</si>
  <si>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</si>
  <si>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</si>
  <si>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</si>
  <si>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</si>
  <si>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</si>
  <si>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</si>
  <si>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</si>
  <si>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</si>
  <si>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</si>
  <si>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</si>
  <si>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</si>
  <si>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</si>
  <si>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</si>
  <si>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</si>
  <si>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</si>
  <si>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</si>
  <si>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</si>
  <si>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</si>
  <si>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</si>
  <si>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</si>
  <si>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</si>
  <si>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</si>
  <si>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</si>
  <si>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</si>
  <si>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</si>
  <si>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</si>
  <si>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</si>
  <si>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</si>
  <si>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</si>
  <si>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</si>
  <si>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</si>
  <si>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</si>
  <si>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</si>
  <si>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</si>
  <si>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</si>
  <si>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</si>
  <si>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</si>
  <si>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</si>
  <si>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</si>
  <si>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</si>
  <si>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</si>
  <si>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</si>
  <si>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</si>
  <si>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</si>
  <si>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</si>
  <si>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</si>
  <si>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</si>
  <si>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</si>
  <si>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</si>
  <si>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</si>
  <si>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</si>
  <si>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</si>
  <si>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</si>
  <si>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</si>
  <si>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</si>
  <si>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</si>
  <si>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</si>
  <si>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</si>
  <si>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</si>
  <si>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</si>
  <si>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</si>
  <si>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</si>
  <si>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</si>
  <si>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</si>
  <si>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</si>
  <si>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</si>
  <si>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</si>
  <si>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</si>
  <si>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</si>
  <si>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</si>
  <si>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</si>
  <si>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</si>
  <si>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</si>
  <si>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</si>
  <si>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</si>
  <si>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</si>
  <si>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</si>
  <si>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</si>
  <si>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</si>
  <si>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</si>
  <si>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</si>
  <si>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</si>
  <si>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</si>
  <si>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</si>
  <si>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</si>
  <si>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</si>
  <si>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</si>
  <si>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</si>
  <si>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</si>
  <si>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</si>
  <si>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</si>
  <si>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</si>
  <si>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</si>
  <si>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</si>
  <si>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</si>
  <si>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</si>
  <si>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</si>
  <si>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</si>
  <si>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</si>
  <si>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</si>
  <si>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</si>
  <si>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</si>
  <si>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</si>
  <si>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</si>
  <si>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</si>
  <si>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</si>
  <si>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</si>
  <si>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</si>
  <si>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</si>
  <si>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</si>
  <si>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</si>
  <si>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</si>
  <si>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</si>
  <si>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</si>
  <si>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</si>
  <si>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</si>
  <si>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</si>
  <si>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</si>
  <si>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</si>
  <si>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</si>
  <si>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</si>
  <si>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</si>
  <si>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</si>
  <si>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</si>
  <si>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</si>
  <si>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</si>
  <si>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</si>
  <si>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</si>
  <si>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</si>
  <si>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</si>
  <si>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</si>
  <si>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</si>
  <si>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</si>
  <si>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</si>
  <si>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</si>
  <si>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</si>
  <si>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</si>
  <si>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</si>
  <si>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</si>
  <si>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</si>
  <si>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</si>
  <si>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</si>
  <si>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</si>
  <si>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</si>
  <si>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</si>
  <si>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</si>
  <si>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</si>
  <si>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</si>
  <si>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</si>
  <si>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</si>
  <si>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</si>
  <si>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</si>
  <si>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</si>
  <si>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</si>
  <si>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</si>
  <si>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</si>
  <si>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</si>
  <si>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</si>
  <si>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</si>
  <si>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</si>
  <si>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</si>
  <si>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</si>
  <si>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</si>
  <si>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</si>
  <si>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</si>
  <si>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</si>
  <si>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</si>
  <si>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</si>
  <si>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</si>
  <si>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</si>
  <si>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</si>
  <si>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</si>
  <si>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</si>
  <si>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</si>
  <si>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</si>
  <si>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</si>
  <si>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</si>
  <si>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</si>
  <si>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</si>
  <si>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</si>
  <si>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</si>
  <si>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</si>
  <si>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</si>
  <si>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</si>
  <si>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</si>
  <si>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</si>
  <si>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</si>
  <si>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</si>
  <si>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</si>
  <si>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</si>
  <si>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</si>
  <si>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</si>
  <si>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</si>
  <si>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</si>
  <si>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</si>
  <si>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</si>
  <si>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</si>
  <si>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</si>
  <si>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</si>
  <si>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</si>
  <si>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</si>
  <si>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</si>
  <si>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</si>
  <si>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</si>
  <si>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</si>
  <si>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</si>
  <si>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</si>
  <si>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</si>
  <si>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</si>
  <si>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</si>
  <si>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</si>
  <si>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</si>
  <si>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</si>
  <si>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</si>
  <si>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</si>
  <si>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</si>
  <si>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</si>
  <si>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</si>
  <si>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</si>
  <si>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</si>
  <si>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</si>
  <si>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</si>
  <si>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</si>
  <si>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</si>
  <si>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</si>
  <si>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</si>
  <si>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</si>
  <si>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</si>
  <si>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</si>
  <si>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</si>
  <si>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</si>
  <si>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</si>
  <si>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</si>
  <si>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</si>
  <si>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</si>
  <si>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</si>
  <si>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</si>
  <si>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</si>
  <si>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</si>
  <si>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</si>
  <si>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</si>
  <si>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</si>
  <si>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</si>
  <si>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</si>
  <si>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</si>
  <si>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</si>
  <si>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</si>
  <si>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</si>
  <si>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</si>
  <si>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</si>
  <si>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</si>
  <si>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</si>
  <si>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</si>
  <si>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</si>
  <si>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</si>
  <si>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</si>
  <si>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</si>
  <si>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</si>
  <si>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</si>
  <si>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</si>
  <si>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</si>
  <si>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</si>
  <si>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</si>
  <si>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</si>
  <si>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</si>
  <si>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</si>
  <si>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</si>
  <si>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</si>
  <si>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</si>
  <si>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</si>
  <si>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</si>
  <si>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</si>
  <si>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</si>
  <si>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</si>
  <si>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</si>
  <si>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</si>
  <si>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</si>
  <si>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</si>
  <si>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</si>
  <si>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</si>
  <si>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</si>
  <si>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</si>
  <si>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</si>
  <si>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</si>
  <si>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</si>
  <si>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</si>
  <si>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</si>
  <si>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</si>
  <si>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</si>
  <si>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</si>
  <si>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</si>
  <si>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</si>
  <si>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</si>
  <si>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</si>
  <si>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</si>
  <si>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</si>
  <si>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</si>
  <si>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</si>
  <si>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</si>
  <si>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</si>
  <si>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</si>
  <si>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</si>
  <si>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</si>
  <si>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</si>
  <si>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</si>
  <si>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</si>
  <si>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</si>
  <si>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</si>
  <si>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</si>
  <si>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</si>
  <si>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</si>
  <si>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</si>
  <si>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</si>
  <si>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</si>
  <si>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</si>
  <si>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</si>
  <si>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</si>
  <si>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</si>
  <si>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</si>
  <si>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</si>
  <si>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</si>
  <si>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</si>
  <si>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</si>
  <si>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</si>
  <si>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</si>
  <si>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</si>
  <si>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</si>
  <si>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</si>
  <si>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</si>
  <si>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</si>
  <si>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</si>
  <si>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</si>
  <si>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</si>
  <si>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</si>
  <si>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</si>
  <si>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</si>
  <si>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</si>
  <si>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</si>
  <si>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</si>
  <si>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</si>
  <si>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</si>
  <si>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</si>
  <si>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</si>
  <si>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</si>
  <si>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</si>
  <si>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</si>
  <si>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</si>
  <si>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</si>
  <si>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</si>
  <si>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</si>
  <si>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</si>
  <si>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</si>
  <si>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</si>
  <si>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</si>
  <si>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</si>
  <si>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</si>
  <si>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</si>
  <si>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</si>
  <si>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</si>
  <si>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</si>
  <si>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</si>
  <si>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</si>
  <si>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</si>
  <si>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</si>
  <si>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</si>
  <si>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</si>
  <si>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</si>
  <si>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</si>
  <si>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</si>
  <si>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</si>
  <si>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</si>
  <si>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</si>
  <si>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</si>
  <si>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</si>
  <si>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</si>
  <si>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</si>
  <si>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</si>
  <si>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</si>
  <si>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</si>
  <si>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</si>
  <si>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</si>
  <si>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</si>
  <si>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</si>
  <si>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</si>
  <si>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</si>
  <si>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</si>
  <si>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</si>
  <si>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</si>
  <si>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</si>
  <si>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</si>
  <si>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</si>
  <si>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</si>
  <si>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</si>
  <si>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</si>
  <si>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</si>
  <si>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</si>
  <si>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</si>
  <si>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</si>
  <si>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</si>
  <si>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</si>
  <si>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</si>
  <si>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</si>
  <si>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</si>
  <si>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</si>
  <si>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</si>
  <si>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</si>
  <si>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</si>
  <si>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</si>
  <si>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</si>
  <si>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</si>
  <si>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</si>
  <si>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</si>
  <si>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</si>
  <si>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</si>
  <si>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</si>
  <si>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</si>
  <si>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</si>
  <si>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</si>
  <si>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</si>
  <si>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</si>
  <si>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</si>
  <si>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</si>
  <si>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</si>
  <si>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</si>
  <si>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</si>
  <si>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</si>
  <si>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</si>
  <si>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</si>
  <si>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</si>
  <si>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</si>
  <si>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</si>
  <si>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</si>
  <si>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</si>
  <si>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</si>
  <si>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</si>
  <si>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</si>
  <si>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</si>
  <si>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</si>
  <si>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</si>
  <si>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</si>
  <si>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</si>
  <si>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</si>
  <si>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</si>
  <si>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</si>
  <si>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</si>
  <si>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</si>
  <si>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</si>
  <si>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</si>
  <si>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</si>
  <si>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</si>
  <si>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</si>
  <si>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</si>
  <si>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</si>
  <si>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</si>
  <si>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</si>
  <si>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</si>
  <si>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</si>
  <si>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</si>
  <si>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</si>
  <si>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</si>
  <si>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</si>
  <si>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</si>
  <si>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</si>
  <si>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</si>
  <si>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</si>
  <si>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</si>
  <si>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</si>
  <si>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</si>
  <si>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</si>
  <si>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</si>
  <si>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</si>
  <si>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</si>
  <si>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</si>
  <si>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</si>
  <si>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</si>
  <si>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</si>
  <si>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</si>
  <si>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</si>
  <si>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</si>
  <si>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</si>
  <si>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</si>
  <si>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</si>
  <si>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</si>
  <si>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</si>
  <si>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</si>
  <si>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</si>
  <si>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</si>
  <si>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</si>
  <si>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</si>
  <si>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</si>
  <si>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</si>
  <si>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</si>
  <si>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</si>
  <si>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</si>
  <si>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</si>
  <si>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</si>
  <si>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</si>
  <si>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</si>
  <si>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</si>
  <si>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</si>
  <si>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</si>
  <si>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</si>
  <si>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</si>
  <si>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</si>
  <si>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</si>
  <si>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</si>
  <si>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</si>
  <si>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</si>
  <si>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</si>
  <si>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</si>
  <si>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</si>
  <si>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</si>
  <si>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</si>
  <si>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</si>
  <si>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</si>
  <si>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</si>
  <si>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</si>
  <si>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</si>
  <si>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</si>
  <si>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</si>
  <si>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</si>
  <si>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</si>
  <si>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</si>
  <si>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</si>
  <si>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</si>
  <si>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</si>
  <si>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</si>
  <si>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</si>
  <si>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</si>
  <si>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</si>
  <si>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</si>
  <si>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</si>
  <si>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</si>
  <si>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</si>
  <si>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</si>
  <si>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</si>
  <si>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Ленинградский муниципальный район</t>
  </si>
  <si>
    <t>Ленинградское</t>
  </si>
  <si>
    <t>03632410</t>
  </si>
  <si>
    <t>Отчетный год</t>
  </si>
  <si>
    <t>Бежаницкий район</t>
  </si>
  <si>
    <t>58604000</t>
  </si>
  <si>
    <t>Бежаницы</t>
  </si>
  <si>
    <t>58604151</t>
  </si>
  <si>
    <t>МП Бежаницкого района "Жилкоммунсервис"</t>
  </si>
  <si>
    <t>6001003005</t>
  </si>
  <si>
    <t>600101001</t>
  </si>
  <si>
    <t>Великолукский район</t>
  </si>
  <si>
    <t>58606000</t>
  </si>
  <si>
    <t>Лычевская волость</t>
  </si>
  <si>
    <t>58606424</t>
  </si>
  <si>
    <t>МУП "Дорожный" Великолукского района</t>
  </si>
  <si>
    <t>6002010277</t>
  </si>
  <si>
    <t>600201001</t>
  </si>
  <si>
    <t>МУП "Энергоснабжающая компания "Центральная"</t>
  </si>
  <si>
    <t>6002011175</t>
  </si>
  <si>
    <t>Переслегинская волость</t>
  </si>
  <si>
    <t>58606432</t>
  </si>
  <si>
    <t>ЗАО "Великолукское"</t>
  </si>
  <si>
    <t>6002001177</t>
  </si>
  <si>
    <t>МУП "Западное" Великолукского района</t>
  </si>
  <si>
    <t>6002010260</t>
  </si>
  <si>
    <t>МУП "Переслегинское" Великолукского района</t>
  </si>
  <si>
    <t>6002010252</t>
  </si>
  <si>
    <t>Пореченская волость</t>
  </si>
  <si>
    <t>58606436</t>
  </si>
  <si>
    <t>МУП "Пореченское" Великолукского района</t>
  </si>
  <si>
    <t>6002010245</t>
  </si>
  <si>
    <t>МУП "Энергоснабжающая компания "Поречье"</t>
  </si>
  <si>
    <t>6002011182</t>
  </si>
  <si>
    <t>Шелковская волость</t>
  </si>
  <si>
    <t>58606452</t>
  </si>
  <si>
    <t>МУП "Восточное" Великолукского района</t>
  </si>
  <si>
    <t>6002010284</t>
  </si>
  <si>
    <t>Гдовский район</t>
  </si>
  <si>
    <t>58608000</t>
  </si>
  <si>
    <t>Гдов</t>
  </si>
  <si>
    <t>58608101</t>
  </si>
  <si>
    <t>МП "Гдовские теплосети"</t>
  </si>
  <si>
    <t>6003004597</t>
  </si>
  <si>
    <t>600301001</t>
  </si>
  <si>
    <t>МП Гдовского района "Теплосервис"</t>
  </si>
  <si>
    <t>6003006058</t>
  </si>
  <si>
    <t>Черневская волость</t>
  </si>
  <si>
    <t>58608440</t>
  </si>
  <si>
    <t>МП "Черневское предприятие коммунального хозяйства"</t>
  </si>
  <si>
    <t>6003003963</t>
  </si>
  <si>
    <t>Дедовичский район</t>
  </si>
  <si>
    <t>58610000</t>
  </si>
  <si>
    <t>Дедовичи</t>
  </si>
  <si>
    <t>58610151</t>
  </si>
  <si>
    <t>МП ЖКХ Дедовичского района</t>
  </si>
  <si>
    <t>6004000250</t>
  </si>
  <si>
    <t>600401001</t>
  </si>
  <si>
    <t>Филиал ОАО "ОГК-2" - Псковская ГРЭС</t>
  </si>
  <si>
    <t>2607018122</t>
  </si>
  <si>
    <t>600402001</t>
  </si>
  <si>
    <t>Дновский район</t>
  </si>
  <si>
    <t>58612000</t>
  </si>
  <si>
    <t>Дно</t>
  </si>
  <si>
    <t>58612101</t>
  </si>
  <si>
    <t>МУП "Тепловые сети" Дновского района</t>
  </si>
  <si>
    <t>6005000206</t>
  </si>
  <si>
    <t>600501001</t>
  </si>
  <si>
    <t>Красногородский район</t>
  </si>
  <si>
    <t>58614000</t>
  </si>
  <si>
    <t>Красногородск</t>
  </si>
  <si>
    <t>58614151</t>
  </si>
  <si>
    <t>ЗАО"Мелиоратор"</t>
  </si>
  <si>
    <t>6006000576</t>
  </si>
  <si>
    <t>600601001</t>
  </si>
  <si>
    <t>МУП Красногородского района "Красногородские теплосети"</t>
  </si>
  <si>
    <t>6006002189</t>
  </si>
  <si>
    <t>6006002510</t>
  </si>
  <si>
    <t>Красногородская волость</t>
  </si>
  <si>
    <t>58614433</t>
  </si>
  <si>
    <t>ГУСО "Красногородский психоневрологический интернат"</t>
  </si>
  <si>
    <t>6006000696</t>
  </si>
  <si>
    <t>Куньинский район</t>
  </si>
  <si>
    <t>58616000</t>
  </si>
  <si>
    <t>Кунья</t>
  </si>
  <si>
    <t>58616151</t>
  </si>
  <si>
    <t>МУП "КоммунСервис"</t>
  </si>
  <si>
    <t>6007002960</t>
  </si>
  <si>
    <t>600701001</t>
  </si>
  <si>
    <t>МУП "Тепловые сети" Куньинского района</t>
  </si>
  <si>
    <t>6007003178</t>
  </si>
  <si>
    <t>П.К. "Агропромсервис"</t>
  </si>
  <si>
    <t>6007000427</t>
  </si>
  <si>
    <t>Локнянский район</t>
  </si>
  <si>
    <t>58618000</t>
  </si>
  <si>
    <t>Локня</t>
  </si>
  <si>
    <t>58618151</t>
  </si>
  <si>
    <t>МУП "Локнянское ЖКХ" муниципального образования "Локнянский район" Псковской области</t>
  </si>
  <si>
    <t>6008002667</t>
  </si>
  <si>
    <t>600801001</t>
  </si>
  <si>
    <t>Невельский район</t>
  </si>
  <si>
    <t>58620000</t>
  </si>
  <si>
    <t>Голубоозерская волость</t>
  </si>
  <si>
    <t>58620405</t>
  </si>
  <si>
    <t>Частное ЛПУ "Санаторий "Голубые озёра"</t>
  </si>
  <si>
    <t>6009001218</t>
  </si>
  <si>
    <t>600901001</t>
  </si>
  <si>
    <t>Невель</t>
  </si>
  <si>
    <t>58620101</t>
  </si>
  <si>
    <t>МУП Невельского района "Невельские теплосети"</t>
  </si>
  <si>
    <t>6009006223</t>
  </si>
  <si>
    <t>ООО "Заря"</t>
  </si>
  <si>
    <t>6009005533</t>
  </si>
  <si>
    <t>Новоржевский район</t>
  </si>
  <si>
    <t>58623000</t>
  </si>
  <si>
    <t>Новоржев</t>
  </si>
  <si>
    <t>58623101</t>
  </si>
  <si>
    <t>МП Новоржевского района "Жилищно-коммунальное объединение"</t>
  </si>
  <si>
    <t>6010003932</t>
  </si>
  <si>
    <t>601001001</t>
  </si>
  <si>
    <t>Новосокольнический район</t>
  </si>
  <si>
    <t>58626000</t>
  </si>
  <si>
    <t>Новосокольники</t>
  </si>
  <si>
    <t>58626101</t>
  </si>
  <si>
    <t>МУП "Искра"</t>
  </si>
  <si>
    <t>6011000606</t>
  </si>
  <si>
    <t>601101001</t>
  </si>
  <si>
    <t>МУП ЖКХ</t>
  </si>
  <si>
    <t>6011001159</t>
  </si>
  <si>
    <t>ООО "Теплоснаб"</t>
  </si>
  <si>
    <t>6011003759</t>
  </si>
  <si>
    <t>Окнийская волость</t>
  </si>
  <si>
    <t>58626440</t>
  </si>
  <si>
    <t>СП кооператив - колхоз "Родина"</t>
  </si>
  <si>
    <t>6011000518</t>
  </si>
  <si>
    <t>Опочецкий район</t>
  </si>
  <si>
    <t>58629000</t>
  </si>
  <si>
    <t>Опочка</t>
  </si>
  <si>
    <t>58629101</t>
  </si>
  <si>
    <t>ГУСО "Опочецкий дом-интернат для инвалидов и престарелых"</t>
  </si>
  <si>
    <t>6012000711</t>
  </si>
  <si>
    <t>601201001</t>
  </si>
  <si>
    <t>ЗАО ДСПМК "Опочецкая"</t>
  </si>
  <si>
    <t>6012002638</t>
  </si>
  <si>
    <t>МУП  Опочецкого района "Теплоресурс "</t>
  </si>
  <si>
    <t>6012006826</t>
  </si>
  <si>
    <t>МУП Опочецкого района "Теплоэнерго"</t>
  </si>
  <si>
    <t>6012006833</t>
  </si>
  <si>
    <t>ОАО "Опочецкий хлебокомбинат"</t>
  </si>
  <si>
    <t>6012006495</t>
  </si>
  <si>
    <t>Островский район</t>
  </si>
  <si>
    <t>58633000</t>
  </si>
  <si>
    <t>Горайская волость</t>
  </si>
  <si>
    <t>58633416</t>
  </si>
  <si>
    <t>ГУП учреждение ЯЛ 61/2 ГУИН Минюста России по Псковской области</t>
  </si>
  <si>
    <t>6013005310</t>
  </si>
  <si>
    <t>601301001</t>
  </si>
  <si>
    <t>ФБУ ИК - 2 УФСИН России по Псковской области (внебюджет)</t>
  </si>
  <si>
    <t>6013005328</t>
  </si>
  <si>
    <t>Остров</t>
  </si>
  <si>
    <t>58633101</t>
  </si>
  <si>
    <t>МУП "Островские теплосети" Островского района</t>
  </si>
  <si>
    <t>6013006900</t>
  </si>
  <si>
    <t>ФГУ  Островская  КЭЧ района</t>
  </si>
  <si>
    <t>6013005590</t>
  </si>
  <si>
    <t>Палкинский район</t>
  </si>
  <si>
    <t>58637000</t>
  </si>
  <si>
    <t>Палкино</t>
  </si>
  <si>
    <t>58637151</t>
  </si>
  <si>
    <t>МУП "Палкинская ПМК"</t>
  </si>
  <si>
    <t>6014002810</t>
  </si>
  <si>
    <t>601401001</t>
  </si>
  <si>
    <t>Печорский район</t>
  </si>
  <si>
    <t>58640000</t>
  </si>
  <si>
    <t>Печоры</t>
  </si>
  <si>
    <t>58640101</t>
  </si>
  <si>
    <t>МП "Печорские тепловые сети"</t>
  </si>
  <si>
    <t>6015006790</t>
  </si>
  <si>
    <t>601501001</t>
  </si>
  <si>
    <t>Плюсский район</t>
  </si>
  <si>
    <t>58643000</t>
  </si>
  <si>
    <t>Плюсса</t>
  </si>
  <si>
    <t>58643151</t>
  </si>
  <si>
    <t>МП "Плюсские теплосети"</t>
  </si>
  <si>
    <t>6016400069</t>
  </si>
  <si>
    <t>601601001</t>
  </si>
  <si>
    <t>Порховский район</t>
  </si>
  <si>
    <t>58647000</t>
  </si>
  <si>
    <t>Порхов</t>
  </si>
  <si>
    <t>58647101</t>
  </si>
  <si>
    <t>ОАО "Маслосырзавод "Порховский"</t>
  </si>
  <si>
    <t>6017000828</t>
  </si>
  <si>
    <t>601701001</t>
  </si>
  <si>
    <t>ОАО "Уют"</t>
  </si>
  <si>
    <t>6017003730</t>
  </si>
  <si>
    <t>Порховское МП тепловых сетей и котельных</t>
  </si>
  <si>
    <t>6017007510</t>
  </si>
  <si>
    <t>Туготинская волость</t>
  </si>
  <si>
    <t>58647465</t>
  </si>
  <si>
    <t>Частное лечебно-профилактическое учреждение "Санаторий "Хилово"</t>
  </si>
  <si>
    <t>6017009683</t>
  </si>
  <si>
    <t>Псковский район</t>
  </si>
  <si>
    <t>58649000</t>
  </si>
  <si>
    <t>Писковическая волость</t>
  </si>
  <si>
    <t>58649454</t>
  </si>
  <si>
    <t>МУПП ЖКХ Псковского района</t>
  </si>
  <si>
    <t>6018000683</t>
  </si>
  <si>
    <t>601801001</t>
  </si>
  <si>
    <t>ООО "РайКомХоз"</t>
  </si>
  <si>
    <t>6037003591</t>
  </si>
  <si>
    <t>603701001</t>
  </si>
  <si>
    <t>Середкинская волость</t>
  </si>
  <si>
    <t>58649456</t>
  </si>
  <si>
    <t>ГУП учреждение ЯЛ 61/4 ГУИН Минюста России по Псковской области</t>
  </si>
  <si>
    <t>6018009125</t>
  </si>
  <si>
    <t>ФБУ ИК - 4 УФСИН России по Псковской области</t>
  </si>
  <si>
    <t>6018000299</t>
  </si>
  <si>
    <t>Ядровская волость</t>
  </si>
  <si>
    <t>58649476</t>
  </si>
  <si>
    <t>Сельскохозяйственный производственный кооператив (колхоз) "Передовик"</t>
  </si>
  <si>
    <t>6018001140</t>
  </si>
  <si>
    <t>Пустошкинский район</t>
  </si>
  <si>
    <t>58650000</t>
  </si>
  <si>
    <t>Пустошка</t>
  </si>
  <si>
    <t>58650101</t>
  </si>
  <si>
    <t>МП "Пустошкинские теплосети"</t>
  </si>
  <si>
    <t>6019001601</t>
  </si>
  <si>
    <t>601901001</t>
  </si>
  <si>
    <t>ООО "Пустошкамелиорация"</t>
  </si>
  <si>
    <t>6019001009</t>
  </si>
  <si>
    <t>Пушкиногорский район</t>
  </si>
  <si>
    <t>58651000</t>
  </si>
  <si>
    <t>Пушкинские горы</t>
  </si>
  <si>
    <t>58651151</t>
  </si>
  <si>
    <t>МП ЖКХ Пушкиногорского района</t>
  </si>
  <si>
    <t>6020004195</t>
  </si>
  <si>
    <t>602001001</t>
  </si>
  <si>
    <t>частное Учреждение " Учреждение отдыха и оздоровления "Пушкиногорье"</t>
  </si>
  <si>
    <t>6020004685</t>
  </si>
  <si>
    <t>Пыталовский район</t>
  </si>
  <si>
    <t>58653000</t>
  </si>
  <si>
    <t>Пыталово</t>
  </si>
  <si>
    <t>58653101</t>
  </si>
  <si>
    <t>МП "Пыталовские теплосети"</t>
  </si>
  <si>
    <t>6021005956</t>
  </si>
  <si>
    <t>602101001</t>
  </si>
  <si>
    <t>Себежский район</t>
  </si>
  <si>
    <t>58654000</t>
  </si>
  <si>
    <t>Идрица</t>
  </si>
  <si>
    <t>58654153</t>
  </si>
  <si>
    <t>ГУП учреждение ЯЛ 61/3 ГУИН Минюста России по Псковской области</t>
  </si>
  <si>
    <t>6022000044</t>
  </si>
  <si>
    <t>602201001</t>
  </si>
  <si>
    <t>МУП Жилкомсервис "Идрица"</t>
  </si>
  <si>
    <t>6022007219</t>
  </si>
  <si>
    <t>ФБУ ИК - 3 УФСИН России по Псковской области (внебюджет)</t>
  </si>
  <si>
    <t>6022004779</t>
  </si>
  <si>
    <t>Себеж</t>
  </si>
  <si>
    <t>58654101</t>
  </si>
  <si>
    <t>МУП Себежского района "Теплоэнергия"</t>
  </si>
  <si>
    <t>6022008910</t>
  </si>
  <si>
    <t>Санкт-Петербург -Витебская  дистанция гражданских сооружений, водоснабжения и водоотведения-структурное подразделение Санкт-Петербург-Витебского отделения Октябрьской железной дороги-филиал ОАО "Российские железные дороги"</t>
  </si>
  <si>
    <t>602501001</t>
  </si>
  <si>
    <t>Себежский щебеночный завод - структурное подразделение Октябрьской железной дороги - филиала ОАО "РЖД"</t>
  </si>
  <si>
    <t>602231005</t>
  </si>
  <si>
    <t>Сосновый бор</t>
  </si>
  <si>
    <t>58654158</t>
  </si>
  <si>
    <t>МУП "Комфорт"</t>
  </si>
  <si>
    <t>6022009311</t>
  </si>
  <si>
    <t>Стругокрасненский район</t>
  </si>
  <si>
    <t>58656000</t>
  </si>
  <si>
    <t>Струги Красные</t>
  </si>
  <si>
    <t>58656151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</si>
  <si>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</si>
  <si>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</si>
  <si>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</si>
  <si>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</si>
  <si>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</si>
  <si>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Усвяты</t>
  </si>
  <si>
    <t>58658151</t>
  </si>
  <si>
    <t>МУП Усвятского района "Коммунхоз"</t>
  </si>
  <si>
    <t>6024000152</t>
  </si>
  <si>
    <t>602401001</t>
  </si>
  <si>
    <t>город Великие Луки</t>
  </si>
  <si>
    <t>58710000</t>
  </si>
  <si>
    <t>МО город Великие Луки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</si>
  <si>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</si>
  <si>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"Великолукский молочный комбинат"</t>
  </si>
  <si>
    <t>6025002378</t>
  </si>
  <si>
    <t>ЗАО "Завод электротехнического оборудования"</t>
  </si>
  <si>
    <t>6025017624</t>
  </si>
  <si>
    <t>МУП "Тепловые сети" г. Великие Луки</t>
  </si>
  <si>
    <t>6025006630</t>
  </si>
  <si>
    <t>ООО "Великие Луки Зернопродукт"</t>
  </si>
  <si>
    <t>6025019646</t>
  </si>
  <si>
    <t>ООО "Великолукский завод бытовых технологий"</t>
  </si>
  <si>
    <t>6025024558</t>
  </si>
  <si>
    <t>Структурное подразделение ОАО "Псковский хладокомбинат" в г.Великие Луки</t>
  </si>
  <si>
    <t>6027024610</t>
  </si>
  <si>
    <t>602532001</t>
  </si>
  <si>
    <t>ФБУ ИК - 5 УФСИН России по Псковской области</t>
  </si>
  <si>
    <t>6025014535</t>
  </si>
  <si>
    <t>город Псков</t>
  </si>
  <si>
    <t>58701000</t>
  </si>
  <si>
    <t>МО город Псков</t>
  </si>
  <si>
    <t>"Псковский хозрасчетный участок" - филиал ОАО "Ремонтно - эксплуатационное управление"</t>
  </si>
  <si>
    <t>7714783092</t>
  </si>
  <si>
    <t>602743001</t>
  </si>
  <si>
    <t>ГП ПО "Дорожно - строительное управление № 1 (Гдовский филиал)</t>
  </si>
  <si>
    <t>6027089656</t>
  </si>
  <si>
    <t>602701001</t>
  </si>
  <si>
    <t>ГП ПО "Псковпассажиравтотранс"</t>
  </si>
  <si>
    <t>6027023616</t>
  </si>
  <si>
    <t>ЗАО "Псковкирпич"</t>
  </si>
  <si>
    <t>6027004099</t>
  </si>
  <si>
    <t>ЗАО "Псковсельхозэнерго"</t>
  </si>
  <si>
    <t>6018001310</t>
  </si>
  <si>
    <t>ЗАО "Псковский молочный комбинат" - филиал Опочецкий завод пищевых продуктов</t>
  </si>
  <si>
    <t>6027022274</t>
  </si>
  <si>
    <t>ЗАО "Строительная фирма "ДСК"</t>
  </si>
  <si>
    <t>6027013093</t>
  </si>
  <si>
    <t>ЗАО "Термоком"</t>
  </si>
  <si>
    <t>6027051074</t>
  </si>
  <si>
    <t>МП г.Пскова "Горводоканал"</t>
  </si>
  <si>
    <t>6027047825</t>
  </si>
  <si>
    <t>МП г.Пскова "Управление микрорайоном № 15"</t>
  </si>
  <si>
    <t>6027084584</t>
  </si>
  <si>
    <t>Муниципальное предприятие г.Пскова "Псковские тепловые сети"</t>
  </si>
  <si>
    <t>6027044260</t>
  </si>
  <si>
    <t>ОАО "Дорожно-эксплуатационное управление-1"</t>
  </si>
  <si>
    <t>6027130600</t>
  </si>
  <si>
    <t>600343001</t>
  </si>
  <si>
    <t>ОАО "Псковавиа"</t>
  </si>
  <si>
    <t>6027084249</t>
  </si>
  <si>
    <t>ОАО "Псковский кабельный завод"</t>
  </si>
  <si>
    <t>6027007519</t>
  </si>
  <si>
    <t>ОАО "Псковский электротехнический завод"</t>
  </si>
  <si>
    <t>6027020005</t>
  </si>
  <si>
    <t>ОАО "РЭУ" филиал ОАО "РЭУ"Псковский"</t>
  </si>
  <si>
    <t>602743002</t>
  </si>
  <si>
    <t>ООО "Жилищно - эксплуатационное управление № 1"</t>
  </si>
  <si>
    <t>6027097657</t>
  </si>
  <si>
    <t>ООО "Пропан"</t>
  </si>
  <si>
    <t>6027040795</t>
  </si>
  <si>
    <t>ООО "Псковнефтепродукт" - филиал "Псковская нефтебаза"</t>
  </si>
  <si>
    <t>6027042337</t>
  </si>
  <si>
    <t>602703001</t>
  </si>
  <si>
    <t>ООО "Псковрегионтеплоэнерго"</t>
  </si>
  <si>
    <t>6027069804</t>
  </si>
  <si>
    <t>Дата последнего обновления реестра организаций 24.10.2011 10:41:36</t>
  </si>
  <si>
    <t>Ашевская волость</t>
  </si>
  <si>
    <t>58604413</t>
  </si>
  <si>
    <t>Бежаницкая волость</t>
  </si>
  <si>
    <t>58604420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</si>
  <si>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</si>
  <si>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</si>
  <si>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</si>
  <si>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</si>
  <si>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</si>
  <si>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</si>
  <si>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</si>
  <si>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</si>
  <si>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</si>
  <si>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</si>
  <si>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</si>
  <si>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</si>
  <si>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</si>
  <si>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</si>
  <si>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</si>
  <si>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</si>
  <si>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</si>
  <si>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Марьинская волость</t>
  </si>
  <si>
    <t>58606428</t>
  </si>
  <si>
    <t>Успенская волость</t>
  </si>
  <si>
    <t>58606444</t>
  </si>
  <si>
    <t>Черпесская волость</t>
  </si>
  <si>
    <t>58606448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</si>
  <si>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</si>
  <si>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</si>
  <si>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</si>
  <si>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</si>
  <si>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</si>
  <si>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</si>
  <si>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</si>
  <si>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</si>
  <si>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</si>
  <si>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</si>
  <si>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</si>
  <si>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</si>
  <si>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Юшкинская волость</t>
  </si>
  <si>
    <t>58608444</t>
  </si>
  <si>
    <t>Вязьевская волость</t>
  </si>
  <si>
    <t>58610407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</si>
  <si>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</si>
  <si>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</si>
  <si>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</si>
  <si>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</si>
  <si>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</si>
  <si>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</si>
  <si>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</si>
  <si>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</si>
  <si>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Выскодская волость</t>
  </si>
  <si>
    <t>58612411</t>
  </si>
  <si>
    <t>Гавровская волость</t>
  </si>
  <si>
    <t>58612466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</si>
  <si>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</si>
  <si>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</si>
  <si>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</si>
  <si>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</si>
  <si>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</si>
  <si>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</si>
  <si>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Партизанская волость</t>
  </si>
  <si>
    <t>58614444</t>
  </si>
  <si>
    <t>Пограничная волость</t>
  </si>
  <si>
    <t>58614450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</si>
  <si>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</si>
  <si>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</si>
  <si>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</si>
  <si>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</si>
  <si>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</si>
  <si>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</si>
  <si>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</si>
  <si>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</si>
  <si>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</si>
  <si>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</si>
  <si>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</si>
  <si>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</si>
  <si>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</si>
  <si>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</si>
  <si>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</si>
  <si>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</si>
  <si>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Алексеевская волость</t>
  </si>
  <si>
    <t>58618411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</si>
  <si>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</si>
  <si>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</si>
  <si>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</si>
  <si>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</si>
  <si>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</si>
  <si>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</si>
  <si>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</si>
  <si>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</si>
  <si>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</si>
  <si>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</si>
  <si>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Артемовская волость</t>
  </si>
  <si>
    <t>58620402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</si>
  <si>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</si>
  <si>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</si>
  <si>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</si>
  <si>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</si>
  <si>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</si>
  <si>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</si>
  <si>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Новохованская волость</t>
  </si>
  <si>
    <t>58620435</t>
  </si>
  <si>
    <t>Плисская волость</t>
  </si>
  <si>
    <t>58620440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</si>
  <si>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</si>
  <si>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</si>
  <si>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</si>
  <si>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</si>
  <si>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</si>
  <si>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</si>
  <si>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</si>
  <si>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</si>
  <si>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</si>
  <si>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</si>
  <si>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</si>
  <si>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</si>
  <si>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</si>
  <si>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</si>
  <si>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</si>
  <si>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</si>
  <si>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</si>
  <si>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</si>
  <si>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Оршанская волость</t>
  </si>
  <si>
    <t>58623446</t>
  </si>
  <si>
    <t>Стехновская волость</t>
  </si>
  <si>
    <t>58623451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</si>
  <si>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</si>
  <si>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</si>
  <si>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</si>
  <si>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</si>
  <si>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</si>
  <si>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</si>
  <si>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</si>
  <si>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</si>
  <si>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</si>
  <si>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</si>
  <si>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Новосокольническая волость</t>
  </si>
  <si>
    <t>58626435</t>
  </si>
  <si>
    <t>58626450</t>
  </si>
  <si>
    <t>Руновская волость</t>
  </si>
  <si>
    <t>58626460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</si>
  <si>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</si>
  <si>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</si>
  <si>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</si>
  <si>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</si>
  <si>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</si>
  <si>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</si>
  <si>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</si>
  <si>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</si>
  <si>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</si>
  <si>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</si>
  <si>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</si>
  <si>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</si>
  <si>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Пригородная волость</t>
  </si>
  <si>
    <t>58629460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</si>
  <si>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</si>
  <si>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</si>
  <si>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</si>
  <si>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</si>
  <si>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</si>
  <si>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</si>
  <si>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Городищенская волость</t>
  </si>
  <si>
    <t>58633420</t>
  </si>
  <si>
    <t>Шиковская волость</t>
  </si>
  <si>
    <t>58633458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</si>
  <si>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</si>
  <si>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</si>
  <si>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</si>
  <si>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</si>
  <si>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</si>
  <si>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</si>
  <si>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</si>
  <si>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</si>
  <si>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</si>
  <si>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</si>
  <si>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</si>
  <si>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</si>
  <si>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</si>
  <si>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</si>
  <si>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</si>
  <si>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</si>
  <si>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</si>
  <si>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</si>
  <si>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Лавровская волость</t>
  </si>
  <si>
    <t>58640434</t>
  </si>
  <si>
    <t>Новоизборская волость</t>
  </si>
  <si>
    <t>58640445</t>
  </si>
  <si>
    <t>Паниковская волость</t>
  </si>
  <si>
    <t>58640456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</si>
  <si>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</si>
  <si>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</si>
  <si>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</si>
  <si>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</si>
  <si>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</si>
  <si>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</si>
  <si>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Плюсская волость</t>
  </si>
  <si>
    <t>58643470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</si>
  <si>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</si>
  <si>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</si>
  <si>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</si>
  <si>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</si>
  <si>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</si>
  <si>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</si>
  <si>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</si>
  <si>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</si>
  <si>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</si>
  <si>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</si>
  <si>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</si>
  <si>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</si>
  <si>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Славковская волость</t>
  </si>
  <si>
    <t>58647460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</si>
  <si>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</si>
  <si>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</si>
  <si>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</si>
  <si>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</si>
  <si>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</si>
  <si>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</si>
  <si>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</si>
  <si>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</si>
  <si>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</si>
  <si>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</si>
  <si>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Москвинская волость</t>
  </si>
  <si>
    <t>58649448</t>
  </si>
  <si>
    <t>Торошинская волость</t>
  </si>
  <si>
    <t>58649468</t>
  </si>
  <si>
    <t>Тямшанская волость</t>
  </si>
  <si>
    <t>58649472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</si>
  <si>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</si>
  <si>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</si>
  <si>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</si>
  <si>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</si>
  <si>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</si>
  <si>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</si>
  <si>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</si>
  <si>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Щукинская волость</t>
  </si>
  <si>
    <t>58650476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</si>
  <si>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</si>
  <si>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</si>
  <si>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</si>
  <si>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</si>
  <si>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</si>
  <si>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</si>
  <si>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</si>
  <si>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</si>
  <si>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</si>
  <si>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</si>
  <si>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</si>
  <si>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</si>
  <si>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Скадинская волость</t>
  </si>
  <si>
    <t>58653445</t>
  </si>
  <si>
    <t>Тулинская волость</t>
  </si>
  <si>
    <t>58653462</t>
  </si>
  <si>
    <t>Бояриновская волость</t>
  </si>
  <si>
    <t>58654405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</si>
  <si>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</si>
  <si>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</si>
  <si>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</si>
  <si>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</si>
  <si>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</si>
  <si>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</si>
  <si>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</si>
  <si>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58656421</t>
  </si>
  <si>
    <t>Новосельская волость</t>
  </si>
  <si>
    <t>58656443</t>
  </si>
  <si>
    <t>Сиковицкая волость</t>
  </si>
  <si>
    <t>58656448</t>
  </si>
  <si>
    <t>Хрединская волость</t>
  </si>
  <si>
    <t>58656466</t>
  </si>
  <si>
    <t>Цапельская волость</t>
  </si>
  <si>
    <t>58656477</t>
  </si>
  <si>
    <t>Калошинская волость</t>
  </si>
  <si>
    <t>58658441</t>
  </si>
  <si>
    <t>Усвятская волость</t>
  </si>
  <si>
    <t>58658452</t>
  </si>
  <si>
    <t>Церковищенская волость</t>
  </si>
  <si>
    <t>58658463</t>
  </si>
  <si>
    <t>Дата последнего обновления реестра МО 24.10.2011 10:41:37</t>
  </si>
  <si>
    <t>На сайте регулирующего органа</t>
  </si>
  <si>
    <t>Наименование ГОЛОВНОЙ организации</t>
  </si>
  <si>
    <t>ИНН подразделения</t>
  </si>
  <si>
    <t>КПП подразделения</t>
  </si>
  <si>
    <t>Отчетность представлена без НДС</t>
  </si>
  <si>
    <t>Елисеева Елена Федоровна</t>
  </si>
  <si>
    <t>руководитель группы бизнес-планирования и тарифообразования финансово-экономической службы</t>
  </si>
  <si>
    <t>8-81136-96-286</t>
  </si>
  <si>
    <t>EliseyevaEF@psk.ogk2.ru</t>
  </si>
  <si>
    <t>договора</t>
  </si>
  <si>
    <t>свободная</t>
  </si>
  <si>
    <t>Заявка, реквизиты заявителя,нотариально заверенные копии учредит.док-ов, документы на земельный участок, планируемый срок ввода в эксплуатацию объекта, планируемую величину подключаемой нагрузки.</t>
  </si>
  <si>
    <t>На основании заявки на подключение Заявителю выдаются тех.условия на подключение объекта кап.строительства. После выполнения технических условий, заключается договор на теплоснабжение.</t>
  </si>
  <si>
    <t xml:space="preserve">Отдел организации сбыта электрической и тепловой энергии </t>
  </si>
  <si>
    <t>182711, Псковская область,п.Дедовичи</t>
  </si>
  <si>
    <t>(81136) 96473</t>
  </si>
  <si>
    <t>http://www.ogk2.ru/rus/si/infodisclosure/disclosureinstand/</t>
  </si>
  <si>
    <t>Поставка тепловой энергии  осуществляется в соответствии с заключенными договорами.</t>
  </si>
  <si>
    <t>DorofeyevAU@psk.ogk2.ru</t>
  </si>
  <si>
    <t>0</t>
  </si>
  <si>
    <t>356128,Российская Федерация,Ставропольский край,Изобильненский район,п.Солнечнодольск</t>
  </si>
  <si>
    <t>г.Москва,пр.Вернадского,д101 кор.3                            (182711, Псковская область,п.Дедовичи)</t>
  </si>
  <si>
    <t>(8-81136) 96-359</t>
  </si>
  <si>
    <t>Аганина Нина Ивановна</t>
  </si>
  <si>
    <t>(8-81136) 96-358</t>
  </si>
  <si>
    <t>Башук Денис Николаевич (Вергейчик Олег Владимирович)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</si>
</sst>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73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1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2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3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4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4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5" xfId="547" applyNumberFormat="1" applyFont="1" applyFill="1" applyBorder="1" applyAlignment="1" applyProtection="1">
      <alignment horizontal="center"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6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1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1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1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1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4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1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1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5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ill="1" applyBorder="1" applyAlignment="1" applyProtection="1">
      <alignment horizontal="center" vertical="center"/>
      <protection locked="0"/>
    </xf>
    <xf numFmtId="49" fontId="0" fillId="22" borderId="17" xfId="0" applyNumberFormat="1" applyFill="1" applyBorder="1" applyAlignment="1" applyProtection="1">
      <alignment horizontal="center" vertical="center" wrapText="1"/>
      <protection locked="0"/>
    </xf>
    <xf numFmtId="49" fontId="0" fillId="22" borderId="36" xfId="0" applyNumberFormat="1" applyFill="1" applyBorder="1" applyAlignment="1" applyProtection="1">
      <alignment horizontal="center" vertical="center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0" fillId="22" borderId="31" xfId="540" applyFont="1" applyFill="1" applyBorder="1" applyAlignment="1" applyProtection="1">
      <alignment horizontal="left" vertical="center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1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1" xfId="540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1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64" xfId="547" applyNumberFormat="1" applyFont="1" applyFill="1" applyBorder="1" applyAlignment="1" applyProtection="1">
      <alignment horizontal="center" vertical="center" wrapText="1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5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6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67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0" fillId="0" borderId="68" xfId="0" applyFont="1" applyFill="1" applyBorder="1" applyAlignment="1" applyProtection="1">
      <alignment horizontal="left" vertical="center" wrapText="1" inden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5" xfId="537" applyNumberFormat="1" applyFont="1" applyFill="1" applyBorder="1" applyAlignment="1" applyProtection="1">
      <alignment horizontal="center" vertical="center" wrapText="1"/>
      <protection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1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1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4768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0" customWidth="1"/>
    <col min="3" max="15" width="9.140625" style="90" customWidth="1"/>
    <col min="16" max="16" width="9.00390625" style="90" customWidth="1"/>
    <col min="17" max="18" width="2.7109375" style="90" customWidth="1"/>
    <col min="19" max="16384" width="9.140625" style="90" customWidth="1"/>
  </cols>
  <sheetData>
    <row r="1" spans="14:15" ht="11.25">
      <c r="N1" s="91"/>
      <c r="O1" s="91"/>
    </row>
    <row r="2" spans="2:17" ht="12.75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4"/>
      <c r="P2" s="410" t="str">
        <f>"Версия "&amp;GetVersion()</f>
        <v>Версия 4.0</v>
      </c>
      <c r="Q2" s="411"/>
    </row>
    <row r="3" spans="2:17" ht="30.75" customHeight="1">
      <c r="B3" s="95"/>
      <c r="C3" s="412" t="s">
        <v>291</v>
      </c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96"/>
    </row>
    <row r="4" spans="2:17" ht="12.75">
      <c r="B4" s="95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8"/>
      <c r="P4" s="98"/>
      <c r="Q4" s="96"/>
    </row>
    <row r="5" spans="2:17" ht="15" customHeight="1">
      <c r="B5" s="95"/>
      <c r="C5" s="415" t="s">
        <v>410</v>
      </c>
      <c r="D5" s="415"/>
      <c r="E5" s="415"/>
      <c r="F5" s="415"/>
      <c r="G5" s="415"/>
      <c r="H5" s="415"/>
      <c r="I5" s="97"/>
      <c r="J5" s="97"/>
      <c r="K5" s="97"/>
      <c r="L5" s="97"/>
      <c r="M5" s="97"/>
      <c r="N5" s="98"/>
      <c r="O5" s="98"/>
      <c r="P5" s="174"/>
      <c r="Q5" s="99"/>
    </row>
    <row r="6" spans="2:17" ht="27" customHeight="1">
      <c r="B6" s="95"/>
      <c r="C6" s="416" t="s">
        <v>488</v>
      </c>
      <c r="D6" s="416"/>
      <c r="E6" s="416"/>
      <c r="F6" s="416"/>
      <c r="G6" s="416"/>
      <c r="H6" s="416"/>
      <c r="I6" s="97"/>
      <c r="J6" s="97"/>
      <c r="K6" s="97"/>
      <c r="L6" s="97"/>
      <c r="M6" s="174"/>
      <c r="N6" s="174"/>
      <c r="O6" s="174"/>
      <c r="P6" s="97"/>
      <c r="Q6" s="99"/>
    </row>
    <row r="7" spans="2:17" ht="11.25">
      <c r="B7" s="95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9"/>
    </row>
    <row r="8" spans="2:17" ht="11.25"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9"/>
    </row>
    <row r="9" spans="2:17" ht="11.25">
      <c r="B9" s="95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</row>
    <row r="10" spans="2:17" ht="11.25">
      <c r="B10" s="95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9"/>
    </row>
    <row r="11" spans="2:17" ht="11.25">
      <c r="B11" s="95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</row>
    <row r="12" spans="2:17" ht="11.25">
      <c r="B12" s="95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9"/>
    </row>
    <row r="13" spans="2:17" ht="11.25">
      <c r="B13" s="95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9"/>
    </row>
    <row r="14" spans="2:17" ht="11.25">
      <c r="B14" s="95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9"/>
    </row>
    <row r="15" spans="2:17" ht="11.25">
      <c r="B15" s="95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9"/>
    </row>
    <row r="16" spans="2:17" ht="11.25">
      <c r="B16" s="95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9"/>
    </row>
    <row r="17" spans="2:17" ht="11.25">
      <c r="B17" s="95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9"/>
    </row>
    <row r="18" spans="2:17" ht="11.25">
      <c r="B18" s="95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9"/>
    </row>
    <row r="19" spans="2:17" ht="11.25">
      <c r="B19" s="95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9"/>
    </row>
    <row r="20" spans="2:17" ht="11.25">
      <c r="B20" s="9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9"/>
    </row>
    <row r="21" spans="2:17" ht="11.25">
      <c r="B21" s="95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9"/>
    </row>
    <row r="22" spans="2:17" ht="11.25" customHeight="1">
      <c r="B22" s="9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9"/>
    </row>
    <row r="23" spans="2:17" ht="11.25">
      <c r="B23" s="95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9"/>
    </row>
    <row r="24" spans="2:17" ht="11.25">
      <c r="B24" s="95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9"/>
    </row>
    <row r="25" spans="2:17" ht="11.25">
      <c r="B25" s="95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9"/>
    </row>
    <row r="26" spans="2:17" ht="11.25">
      <c r="B26" s="9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9"/>
    </row>
    <row r="27" spans="2:17" ht="11.25">
      <c r="B27" s="95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9"/>
    </row>
    <row r="28" spans="2:17" ht="11.25">
      <c r="B28" s="95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9"/>
    </row>
    <row r="29" spans="2:17" ht="11.25">
      <c r="B29" s="95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9"/>
    </row>
    <row r="30" spans="2:17" ht="11.25">
      <c r="B30" s="95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9"/>
    </row>
    <row r="31" spans="2:17" ht="11.25">
      <c r="B31" s="95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9"/>
    </row>
    <row r="32" spans="2:17" ht="11.25">
      <c r="B32" s="95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9"/>
    </row>
    <row r="33" spans="2:17" ht="11.25">
      <c r="B33" s="95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9"/>
    </row>
    <row r="34" spans="2:17" ht="11.25">
      <c r="B34" s="95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9"/>
    </row>
    <row r="35" spans="2:17" s="100" customFormat="1" ht="11.25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1:17" s="109" customFormat="1" ht="11.25">
      <c r="A36" s="104"/>
      <c r="B36" s="105"/>
      <c r="C36" s="417" t="s">
        <v>411</v>
      </c>
      <c r="D36" s="417"/>
      <c r="E36" s="417"/>
      <c r="F36" s="417"/>
      <c r="G36" s="417"/>
      <c r="H36" s="417"/>
      <c r="I36" s="106"/>
      <c r="J36" s="106"/>
      <c r="K36" s="106"/>
      <c r="L36" s="106"/>
      <c r="M36" s="106"/>
      <c r="N36" s="107"/>
      <c r="O36" s="107"/>
      <c r="P36" s="107"/>
      <c r="Q36" s="108"/>
    </row>
    <row r="37" spans="1:17" s="109" customFormat="1" ht="15" customHeight="1">
      <c r="A37" s="104"/>
      <c r="B37" s="105"/>
      <c r="C37" s="418" t="s">
        <v>340</v>
      </c>
      <c r="D37" s="418"/>
      <c r="E37" s="408"/>
      <c r="F37" s="419"/>
      <c r="G37" s="419"/>
      <c r="H37" s="419"/>
      <c r="I37" s="419"/>
      <c r="J37" s="419"/>
      <c r="K37" s="419"/>
      <c r="L37" s="105"/>
      <c r="M37" s="106"/>
      <c r="N37" s="107"/>
      <c r="O37" s="107"/>
      <c r="P37" s="107"/>
      <c r="Q37" s="108"/>
    </row>
    <row r="38" spans="1:17" s="109" customFormat="1" ht="15" customHeight="1">
      <c r="A38" s="104"/>
      <c r="B38" s="105"/>
      <c r="C38" s="418" t="s">
        <v>341</v>
      </c>
      <c r="D38" s="418"/>
      <c r="E38" s="408"/>
      <c r="F38" s="419"/>
      <c r="G38" s="419"/>
      <c r="H38" s="419"/>
      <c r="I38" s="419"/>
      <c r="J38" s="419"/>
      <c r="K38" s="419"/>
      <c r="L38" s="105"/>
      <c r="M38" s="106"/>
      <c r="N38" s="107"/>
      <c r="O38" s="107"/>
      <c r="P38" s="107"/>
      <c r="Q38" s="108"/>
    </row>
    <row r="39" spans="1:17" s="109" customFormat="1" ht="15" customHeight="1">
      <c r="A39" s="104"/>
      <c r="B39" s="105"/>
      <c r="C39" s="418" t="s">
        <v>290</v>
      </c>
      <c r="D39" s="418"/>
      <c r="E39" s="421"/>
      <c r="F39" s="419"/>
      <c r="G39" s="419"/>
      <c r="H39" s="419"/>
      <c r="I39" s="419"/>
      <c r="J39" s="419"/>
      <c r="K39" s="419"/>
      <c r="L39" s="105"/>
      <c r="M39" s="106"/>
      <c r="N39" s="107"/>
      <c r="O39" s="107"/>
      <c r="P39" s="107"/>
      <c r="Q39" s="108"/>
    </row>
    <row r="40" spans="1:17" s="109" customFormat="1" ht="15" customHeight="1">
      <c r="A40" s="104"/>
      <c r="B40" s="105"/>
      <c r="C40" s="418" t="s">
        <v>342</v>
      </c>
      <c r="D40" s="418"/>
      <c r="E40" s="422"/>
      <c r="F40" s="420"/>
      <c r="G40" s="420"/>
      <c r="H40" s="420"/>
      <c r="I40" s="420"/>
      <c r="J40" s="420"/>
      <c r="K40" s="408"/>
      <c r="L40" s="105"/>
      <c r="M40" s="106"/>
      <c r="N40" s="107"/>
      <c r="O40" s="107"/>
      <c r="P40" s="107"/>
      <c r="Q40" s="108"/>
    </row>
    <row r="41" spans="1:17" s="109" customFormat="1" ht="34.5" customHeight="1">
      <c r="A41" s="104"/>
      <c r="B41" s="105"/>
      <c r="C41" s="418" t="s">
        <v>343</v>
      </c>
      <c r="D41" s="418"/>
      <c r="E41" s="420"/>
      <c r="F41" s="420"/>
      <c r="G41" s="420"/>
      <c r="H41" s="420"/>
      <c r="I41" s="420"/>
      <c r="J41" s="420"/>
      <c r="K41" s="408"/>
      <c r="L41" s="105"/>
      <c r="M41" s="106"/>
      <c r="N41" s="107"/>
      <c r="O41" s="107"/>
      <c r="P41" s="107"/>
      <c r="Q41" s="108"/>
    </row>
    <row r="42" spans="1:17" s="109" customFormat="1" ht="11.25">
      <c r="A42" s="104"/>
      <c r="B42" s="105"/>
      <c r="C42" s="110"/>
      <c r="D42" s="110"/>
      <c r="E42" s="110"/>
      <c r="F42" s="110"/>
      <c r="G42" s="110"/>
      <c r="H42" s="110"/>
      <c r="I42" s="106"/>
      <c r="J42" s="106"/>
      <c r="K42" s="106"/>
      <c r="L42" s="106"/>
      <c r="M42" s="106"/>
      <c r="N42" s="107"/>
      <c r="O42" s="107"/>
      <c r="P42" s="107"/>
      <c r="Q42" s="108"/>
    </row>
    <row r="43" spans="1:17" s="109" customFormat="1" ht="11.25">
      <c r="A43" s="104"/>
      <c r="B43" s="105"/>
      <c r="C43" s="417" t="s">
        <v>412</v>
      </c>
      <c r="D43" s="417"/>
      <c r="E43" s="417"/>
      <c r="F43" s="417"/>
      <c r="G43" s="417"/>
      <c r="H43" s="417"/>
      <c r="I43" s="106"/>
      <c r="J43" s="106"/>
      <c r="K43" s="106"/>
      <c r="L43" s="106"/>
      <c r="M43" s="106"/>
      <c r="N43" s="107"/>
      <c r="O43" s="107"/>
      <c r="P43" s="107"/>
      <c r="Q43" s="108"/>
    </row>
    <row r="44" spans="1:17" s="109" customFormat="1" ht="15" customHeight="1">
      <c r="A44" s="104"/>
      <c r="B44" s="105"/>
      <c r="C44" s="418" t="s">
        <v>340</v>
      </c>
      <c r="D44" s="418"/>
      <c r="E44" s="408"/>
      <c r="F44" s="409"/>
      <c r="G44" s="409"/>
      <c r="H44" s="409"/>
      <c r="I44" s="409"/>
      <c r="J44" s="409"/>
      <c r="K44" s="409"/>
      <c r="L44" s="105"/>
      <c r="M44" s="106"/>
      <c r="N44" s="107"/>
      <c r="O44" s="107"/>
      <c r="P44" s="107"/>
      <c r="Q44" s="108"/>
    </row>
    <row r="45" spans="1:17" s="109" customFormat="1" ht="15" customHeight="1">
      <c r="A45" s="104"/>
      <c r="B45" s="105"/>
      <c r="C45" s="418" t="s">
        <v>341</v>
      </c>
      <c r="D45" s="418"/>
      <c r="E45" s="423"/>
      <c r="F45" s="409"/>
      <c r="G45" s="409"/>
      <c r="H45" s="409"/>
      <c r="I45" s="409"/>
      <c r="J45" s="409"/>
      <c r="K45" s="409"/>
      <c r="L45" s="105"/>
      <c r="M45" s="106"/>
      <c r="N45" s="107"/>
      <c r="O45" s="107"/>
      <c r="P45" s="107"/>
      <c r="Q45" s="108"/>
    </row>
    <row r="46" spans="1:17" s="109" customFormat="1" ht="15" customHeight="1">
      <c r="A46" s="104"/>
      <c r="B46" s="105"/>
      <c r="C46" s="418" t="s">
        <v>290</v>
      </c>
      <c r="D46" s="418"/>
      <c r="E46" s="424"/>
      <c r="F46" s="425"/>
      <c r="G46" s="425"/>
      <c r="H46" s="425"/>
      <c r="I46" s="425"/>
      <c r="J46" s="425"/>
      <c r="K46" s="425"/>
      <c r="L46" s="105"/>
      <c r="M46" s="106"/>
      <c r="N46" s="107"/>
      <c r="O46" s="107"/>
      <c r="P46" s="107"/>
      <c r="Q46" s="108"/>
    </row>
    <row r="47" spans="1:17" s="109" customFormat="1" ht="15" customHeight="1">
      <c r="A47" s="104"/>
      <c r="B47" s="105"/>
      <c r="C47" s="418" t="s">
        <v>342</v>
      </c>
      <c r="D47" s="418"/>
      <c r="E47" s="422"/>
      <c r="F47" s="420"/>
      <c r="G47" s="420"/>
      <c r="H47" s="420"/>
      <c r="I47" s="420"/>
      <c r="J47" s="420"/>
      <c r="K47" s="408"/>
      <c r="L47" s="105"/>
      <c r="M47" s="106"/>
      <c r="N47" s="107"/>
      <c r="O47" s="107"/>
      <c r="P47" s="107"/>
      <c r="Q47" s="108"/>
    </row>
    <row r="48" spans="1:17" s="109" customFormat="1" ht="33.75" customHeight="1">
      <c r="A48" s="104"/>
      <c r="B48" s="105"/>
      <c r="C48" s="418" t="s">
        <v>343</v>
      </c>
      <c r="D48" s="418"/>
      <c r="E48" s="420"/>
      <c r="F48" s="420"/>
      <c r="G48" s="420"/>
      <c r="H48" s="420"/>
      <c r="I48" s="420"/>
      <c r="J48" s="420"/>
      <c r="K48" s="420"/>
      <c r="L48" s="105"/>
      <c r="M48" s="106"/>
      <c r="N48" s="107"/>
      <c r="O48" s="107"/>
      <c r="P48" s="107"/>
      <c r="Q48" s="108"/>
    </row>
    <row r="49" spans="2:17" ht="11.25"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3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77" t="s">
        <v>392</v>
      </c>
      <c r="B1" s="277" t="s">
        <v>393</v>
      </c>
    </row>
    <row r="2" spans="1:2" ht="11.25">
      <c r="A2" t="s">
        <v>365</v>
      </c>
      <c r="B2" t="s">
        <v>443</v>
      </c>
    </row>
    <row r="3" spans="1:2" ht="11.25">
      <c r="A3" t="s">
        <v>368</v>
      </c>
      <c r="B3" t="s">
        <v>401</v>
      </c>
    </row>
    <row r="4" spans="1:2" ht="11.25">
      <c r="A4" t="s">
        <v>442</v>
      </c>
      <c r="B4" t="s">
        <v>395</v>
      </c>
    </row>
    <row r="5" spans="1:2" ht="11.25">
      <c r="A5" t="s">
        <v>31</v>
      </c>
      <c r="B5" t="s">
        <v>396</v>
      </c>
    </row>
    <row r="6" spans="1:2" ht="11.25">
      <c r="A6" t="s">
        <v>32</v>
      </c>
      <c r="B6" t="s">
        <v>397</v>
      </c>
    </row>
    <row r="7" spans="1:2" ht="11.25">
      <c r="A7" t="s">
        <v>33</v>
      </c>
      <c r="B7" t="s">
        <v>398</v>
      </c>
    </row>
    <row r="8" spans="1:2" ht="11.25">
      <c r="A8" t="s">
        <v>615</v>
      </c>
      <c r="B8" t="s">
        <v>399</v>
      </c>
    </row>
    <row r="9" spans="1:2" ht="11.25">
      <c r="A9" t="s">
        <v>236</v>
      </c>
      <c r="B9" t="s">
        <v>400</v>
      </c>
    </row>
    <row r="10" spans="1:2" ht="11.25">
      <c r="A10" t="s">
        <v>371</v>
      </c>
      <c r="B10" t="s">
        <v>402</v>
      </c>
    </row>
    <row r="11" ht="11.25">
      <c r="B11" s="48" t="s">
        <v>403</v>
      </c>
    </row>
    <row r="12" ht="11.25">
      <c r="B12" s="48" t="s">
        <v>404</v>
      </c>
    </row>
    <row r="13" ht="11.25">
      <c r="B13" s="48" t="s">
        <v>405</v>
      </c>
    </row>
    <row r="14" ht="11.25">
      <c r="B14" s="48" t="s">
        <v>406</v>
      </c>
    </row>
    <row r="15" ht="11.25">
      <c r="B15" s="48" t="s">
        <v>407</v>
      </c>
    </row>
    <row r="16" ht="11.25">
      <c r="B16" s="48" t="s">
        <v>408</v>
      </c>
    </row>
    <row r="17" ht="11.25">
      <c r="B17" s="48" t="s">
        <v>409</v>
      </c>
    </row>
    <row r="18" ht="11.25">
      <c r="B18" s="48" t="s">
        <v>394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1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2" t="s">
        <v>623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198"/>
      <c r="E4" s="224"/>
      <c r="F4" s="513"/>
      <c r="G4" s="514"/>
      <c r="H4" s="203" t="s">
        <v>263</v>
      </c>
      <c r="I4" s="267"/>
      <c r="J4" s="177"/>
    </row>
    <row r="7" spans="1:27" s="55" customFormat="1" ht="24" customHeight="1">
      <c r="A7" s="272" t="s">
        <v>129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2"/>
      <c r="E9" s="517"/>
      <c r="F9" s="520"/>
      <c r="G9" s="318" t="s">
        <v>592</v>
      </c>
      <c r="H9" s="317" t="s">
        <v>263</v>
      </c>
      <c r="I9" s="218"/>
      <c r="J9" s="177"/>
    </row>
    <row r="10" spans="1:10" s="80" customFormat="1" ht="24" customHeight="1">
      <c r="A10" s="79"/>
      <c r="B10" s="79"/>
      <c r="D10" s="182"/>
      <c r="E10" s="518"/>
      <c r="F10" s="521"/>
      <c r="G10" s="319" t="s">
        <v>52</v>
      </c>
      <c r="H10" s="320"/>
      <c r="I10" s="218"/>
      <c r="J10" s="177"/>
    </row>
    <row r="11" spans="1:10" s="80" customFormat="1" ht="22.5">
      <c r="A11" s="79"/>
      <c r="B11" s="79"/>
      <c r="D11" s="182"/>
      <c r="E11" s="518"/>
      <c r="F11" s="521"/>
      <c r="G11" s="318" t="s">
        <v>53</v>
      </c>
      <c r="H11" s="317" t="s">
        <v>263</v>
      </c>
      <c r="I11" s="336">
        <f>nerr(I9/I10)</f>
        <v>0</v>
      </c>
      <c r="J11" s="177"/>
    </row>
    <row r="12" spans="1:10" s="80" customFormat="1" ht="24" customHeight="1">
      <c r="A12" s="79"/>
      <c r="B12" s="79"/>
      <c r="D12" s="182"/>
      <c r="E12" s="519"/>
      <c r="F12" s="522"/>
      <c r="G12" s="318" t="s">
        <v>593</v>
      </c>
      <c r="H12" s="317" t="s">
        <v>565</v>
      </c>
      <c r="I12" s="243"/>
      <c r="J12" s="177"/>
    </row>
    <row r="15" spans="1:27" s="55" customFormat="1" ht="24" customHeight="1">
      <c r="A15" s="272" t="s">
        <v>624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2"/>
      <c r="E17" s="515"/>
      <c r="F17" s="516"/>
      <c r="G17" s="204" t="s">
        <v>592</v>
      </c>
      <c r="H17" s="202" t="s">
        <v>263</v>
      </c>
      <c r="I17" s="218"/>
      <c r="J17" s="208"/>
    </row>
    <row r="18" spans="1:10" s="86" customFormat="1" ht="24" customHeight="1">
      <c r="A18" s="85"/>
      <c r="B18" s="85"/>
      <c r="D18" s="182"/>
      <c r="E18" s="515"/>
      <c r="F18" s="516"/>
      <c r="G18" s="204" t="s">
        <v>631</v>
      </c>
      <c r="H18" s="231"/>
      <c r="I18" s="220"/>
      <c r="J18" s="264"/>
    </row>
    <row r="19" spans="1:10" s="86" customFormat="1" ht="24" customHeight="1">
      <c r="A19" s="85"/>
      <c r="B19" s="85"/>
      <c r="D19" s="182"/>
      <c r="E19" s="515"/>
      <c r="F19" s="516"/>
      <c r="G19" s="204" t="s">
        <v>630</v>
      </c>
      <c r="H19" s="202" t="s">
        <v>263</v>
      </c>
      <c r="I19" s="219">
        <f>IF(I18="",0,IF(I18=0,0,I17/I18))</f>
        <v>0</v>
      </c>
      <c r="J19" s="264"/>
    </row>
    <row r="20" spans="1:10" s="86" customFormat="1" ht="24" customHeight="1">
      <c r="A20" s="85"/>
      <c r="B20" s="85"/>
      <c r="D20" s="182"/>
      <c r="E20" s="515"/>
      <c r="F20" s="516"/>
      <c r="G20" s="204" t="s">
        <v>593</v>
      </c>
      <c r="H20" s="202" t="s">
        <v>565</v>
      </c>
      <c r="I20" s="233"/>
      <c r="J20" s="208"/>
    </row>
    <row r="22" spans="1:27" s="55" customFormat="1" ht="24" customHeight="1">
      <c r="A22" s="272" t="s">
        <v>625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3"/>
      <c r="D24" s="198"/>
      <c r="E24" s="241"/>
      <c r="F24" s="199"/>
      <c r="G24" s="244"/>
      <c r="H24" s="183"/>
    </row>
    <row r="27" spans="1:27" s="393" customFormat="1" ht="15" customHeight="1">
      <c r="A27" s="391" t="s">
        <v>12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74"/>
      <c r="N27" s="74"/>
      <c r="O27" s="74"/>
      <c r="P27" s="74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75"/>
    </row>
    <row r="28" spans="1:27" s="395" customFormat="1" ht="15" customHeight="1">
      <c r="A28" s="394"/>
      <c r="M28" s="47"/>
      <c r="N28" s="47"/>
      <c r="O28" s="47"/>
      <c r="P28" s="47"/>
      <c r="AA28" s="50"/>
    </row>
    <row r="29" spans="1:10" s="48" customFormat="1" ht="15" customHeight="1">
      <c r="A29" s="273"/>
      <c r="D29" s="198"/>
      <c r="E29" s="241"/>
      <c r="F29" s="199"/>
      <c r="G29" s="396"/>
      <c r="H29" s="396"/>
      <c r="I29" s="244"/>
      <c r="J29" s="183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349</v>
      </c>
      <c r="B1" s="38" t="s">
        <v>345</v>
      </c>
      <c r="C1" s="38" t="s">
        <v>346</v>
      </c>
      <c r="D1" s="40" t="s">
        <v>265</v>
      </c>
      <c r="E1" s="40" t="s">
        <v>285</v>
      </c>
      <c r="F1" s="40" t="s">
        <v>287</v>
      </c>
      <c r="G1" s="40" t="s">
        <v>286</v>
      </c>
      <c r="H1" s="40" t="s">
        <v>527</v>
      </c>
      <c r="I1" s="40" t="s">
        <v>418</v>
      </c>
      <c r="J1" s="40" t="s">
        <v>646</v>
      </c>
      <c r="K1" s="523" t="s">
        <v>79</v>
      </c>
      <c r="L1" s="524"/>
      <c r="CN1" s="76" t="s">
        <v>255</v>
      </c>
    </row>
    <row r="2" spans="1:12" ht="22.5">
      <c r="A2" s="41" t="s">
        <v>258</v>
      </c>
      <c r="B2" s="278" t="s">
        <v>347</v>
      </c>
      <c r="C2" s="43">
        <v>2006</v>
      </c>
      <c r="D2" s="279" t="s">
        <v>263</v>
      </c>
      <c r="E2" s="58" t="s">
        <v>266</v>
      </c>
      <c r="F2" s="58" t="s">
        <v>267</v>
      </c>
      <c r="G2" s="58" t="s">
        <v>267</v>
      </c>
      <c r="H2" s="172" t="s">
        <v>133</v>
      </c>
      <c r="I2" s="172" t="s">
        <v>672</v>
      </c>
      <c r="J2" s="39" t="s">
        <v>638</v>
      </c>
      <c r="K2" s="321" t="s">
        <v>87</v>
      </c>
      <c r="L2" s="321" t="s">
        <v>54</v>
      </c>
    </row>
    <row r="3" spans="1:12" ht="22.5">
      <c r="A3" s="41" t="s">
        <v>259</v>
      </c>
      <c r="B3" s="278" t="s">
        <v>283</v>
      </c>
      <c r="C3" s="39">
        <v>2007</v>
      </c>
      <c r="D3" s="279" t="s">
        <v>264</v>
      </c>
      <c r="E3" s="58" t="s">
        <v>268</v>
      </c>
      <c r="F3" s="58" t="s">
        <v>269</v>
      </c>
      <c r="G3" s="58" t="s">
        <v>269</v>
      </c>
      <c r="H3" s="172" t="s">
        <v>445</v>
      </c>
      <c r="I3" s="172" t="s">
        <v>669</v>
      </c>
      <c r="J3" s="39" t="s">
        <v>639</v>
      </c>
      <c r="K3" s="321" t="s">
        <v>88</v>
      </c>
      <c r="L3" s="321" t="s">
        <v>54</v>
      </c>
    </row>
    <row r="4" spans="2:12" ht="22.5">
      <c r="B4" s="278" t="s">
        <v>284</v>
      </c>
      <c r="C4" s="43">
        <v>2008</v>
      </c>
      <c r="E4" s="58" t="s">
        <v>383</v>
      </c>
      <c r="F4" s="58" t="s">
        <v>270</v>
      </c>
      <c r="G4" s="58" t="s">
        <v>270</v>
      </c>
      <c r="H4" s="172" t="s">
        <v>446</v>
      </c>
      <c r="I4" s="172" t="s">
        <v>670</v>
      </c>
      <c r="J4" s="39" t="s">
        <v>640</v>
      </c>
      <c r="K4" s="321" t="s">
        <v>55</v>
      </c>
      <c r="L4" s="321" t="s">
        <v>56</v>
      </c>
    </row>
    <row r="5" spans="2:12" ht="22.5">
      <c r="B5" s="278" t="s">
        <v>336</v>
      </c>
      <c r="C5" s="39">
        <v>2009</v>
      </c>
      <c r="E5" s="58" t="s">
        <v>271</v>
      </c>
      <c r="F5" s="58" t="s">
        <v>272</v>
      </c>
      <c r="G5" s="58" t="s">
        <v>272</v>
      </c>
      <c r="H5" s="172" t="s">
        <v>447</v>
      </c>
      <c r="I5" s="172" t="s">
        <v>668</v>
      </c>
      <c r="J5" s="39" t="s">
        <v>641</v>
      </c>
      <c r="K5" s="321" t="s">
        <v>57</v>
      </c>
      <c r="L5" s="321" t="s">
        <v>58</v>
      </c>
    </row>
    <row r="6" spans="2:12" ht="22.5">
      <c r="B6" s="42"/>
      <c r="C6" s="43">
        <v>2010</v>
      </c>
      <c r="E6" s="58" t="s">
        <v>384</v>
      </c>
      <c r="F6" s="58" t="s">
        <v>273</v>
      </c>
      <c r="G6" s="58" t="s">
        <v>273</v>
      </c>
      <c r="H6" s="172" t="s">
        <v>448</v>
      </c>
      <c r="I6" s="172" t="s">
        <v>29</v>
      </c>
      <c r="J6" s="39" t="s">
        <v>634</v>
      </c>
      <c r="K6" s="321" t="s">
        <v>59</v>
      </c>
      <c r="L6" s="321" t="s">
        <v>58</v>
      </c>
    </row>
    <row r="7" spans="2:12" ht="22.5">
      <c r="B7" s="42"/>
      <c r="C7" s="43">
        <v>2011</v>
      </c>
      <c r="E7" s="58" t="s">
        <v>385</v>
      </c>
      <c r="F7" s="58" t="s">
        <v>274</v>
      </c>
      <c r="G7" s="58" t="s">
        <v>274</v>
      </c>
      <c r="H7" s="172" t="s">
        <v>449</v>
      </c>
      <c r="I7" s="172" t="s">
        <v>28</v>
      </c>
      <c r="J7" s="39" t="s">
        <v>635</v>
      </c>
      <c r="K7" s="321" t="s">
        <v>60</v>
      </c>
      <c r="L7" s="321" t="s">
        <v>58</v>
      </c>
    </row>
    <row r="8" spans="2:12" ht="22.5">
      <c r="B8" s="42"/>
      <c r="C8" s="43">
        <v>2012</v>
      </c>
      <c r="E8" s="58" t="s">
        <v>386</v>
      </c>
      <c r="F8" s="58" t="s">
        <v>275</v>
      </c>
      <c r="G8" s="58" t="s">
        <v>275</v>
      </c>
      <c r="H8" s="172" t="s">
        <v>450</v>
      </c>
      <c r="I8" s="172" t="s">
        <v>671</v>
      </c>
      <c r="J8" s="39" t="s">
        <v>636</v>
      </c>
      <c r="K8" s="321" t="s">
        <v>61</v>
      </c>
      <c r="L8" s="321" t="s">
        <v>58</v>
      </c>
    </row>
    <row r="9" spans="2:12" ht="11.25">
      <c r="B9" s="42"/>
      <c r="C9" s="43">
        <v>2013</v>
      </c>
      <c r="E9" s="58" t="s">
        <v>276</v>
      </c>
      <c r="F9" s="58" t="s">
        <v>277</v>
      </c>
      <c r="G9" s="58" t="s">
        <v>277</v>
      </c>
      <c r="H9" s="172" t="s">
        <v>451</v>
      </c>
      <c r="J9" s="39" t="s">
        <v>637</v>
      </c>
      <c r="K9" s="321" t="s">
        <v>62</v>
      </c>
      <c r="L9" s="321" t="s">
        <v>58</v>
      </c>
    </row>
    <row r="10" spans="2:12" ht="11.25">
      <c r="B10" s="42"/>
      <c r="C10" s="43">
        <v>2014</v>
      </c>
      <c r="E10" s="58" t="s">
        <v>278</v>
      </c>
      <c r="F10" s="58" t="s">
        <v>279</v>
      </c>
      <c r="G10" s="58" t="s">
        <v>279</v>
      </c>
      <c r="H10" s="172" t="s">
        <v>452</v>
      </c>
      <c r="J10" s="39" t="s">
        <v>642</v>
      </c>
      <c r="K10" s="321" t="s">
        <v>63</v>
      </c>
      <c r="L10" s="321" t="s">
        <v>58</v>
      </c>
    </row>
    <row r="11" spans="2:12" ht="11.25">
      <c r="B11" s="42"/>
      <c r="C11" s="43">
        <v>2015</v>
      </c>
      <c r="E11" s="58" t="s">
        <v>280</v>
      </c>
      <c r="F11" s="58">
        <v>10</v>
      </c>
      <c r="G11" s="58">
        <v>10</v>
      </c>
      <c r="H11" s="172" t="s">
        <v>453</v>
      </c>
      <c r="J11" s="39" t="s">
        <v>643</v>
      </c>
      <c r="K11" s="321" t="s">
        <v>64</v>
      </c>
      <c r="L11" s="321" t="s">
        <v>58</v>
      </c>
    </row>
    <row r="12" spans="2:12" ht="11.25">
      <c r="B12" s="42"/>
      <c r="C12" s="43"/>
      <c r="E12" s="58" t="s">
        <v>281</v>
      </c>
      <c r="F12" s="58">
        <v>11</v>
      </c>
      <c r="G12" s="58">
        <v>11</v>
      </c>
      <c r="H12" s="172" t="s">
        <v>454</v>
      </c>
      <c r="J12" s="39" t="s">
        <v>644</v>
      </c>
      <c r="K12" s="321" t="s">
        <v>65</v>
      </c>
      <c r="L12" s="321" t="s">
        <v>58</v>
      </c>
    </row>
    <row r="13" spans="2:12" ht="11.25">
      <c r="B13" s="42"/>
      <c r="C13" s="43"/>
      <c r="E13" s="58" t="s">
        <v>282</v>
      </c>
      <c r="F13" s="58">
        <v>12</v>
      </c>
      <c r="G13" s="58">
        <v>12</v>
      </c>
      <c r="H13" s="172" t="s">
        <v>455</v>
      </c>
      <c r="J13" s="39" t="s">
        <v>645</v>
      </c>
      <c r="K13" s="321" t="s">
        <v>66</v>
      </c>
      <c r="L13" s="321" t="s">
        <v>67</v>
      </c>
    </row>
    <row r="14" spans="2:12" ht="11.25">
      <c r="B14" s="42"/>
      <c r="C14" s="43"/>
      <c r="E14" s="58"/>
      <c r="F14" s="58"/>
      <c r="G14" s="58">
        <v>13</v>
      </c>
      <c r="H14" s="172" t="s">
        <v>456</v>
      </c>
      <c r="K14" s="321" t="s">
        <v>68</v>
      </c>
      <c r="L14" s="321" t="s">
        <v>67</v>
      </c>
    </row>
    <row r="15" spans="2:12" ht="11.25">
      <c r="B15" s="42"/>
      <c r="C15" s="43"/>
      <c r="E15" s="58"/>
      <c r="F15" s="58"/>
      <c r="G15" s="58">
        <v>14</v>
      </c>
      <c r="H15" s="172" t="s">
        <v>457</v>
      </c>
      <c r="K15" s="321" t="s">
        <v>69</v>
      </c>
      <c r="L15" s="321" t="s">
        <v>67</v>
      </c>
    </row>
    <row r="16" spans="2:12" ht="11.25">
      <c r="B16" s="42"/>
      <c r="C16" s="43"/>
      <c r="E16" s="58"/>
      <c r="F16" s="58"/>
      <c r="G16" s="58">
        <v>15</v>
      </c>
      <c r="H16" s="172" t="s">
        <v>458</v>
      </c>
      <c r="K16" s="321" t="s">
        <v>70</v>
      </c>
      <c r="L16" s="321" t="s">
        <v>67</v>
      </c>
    </row>
    <row r="17" spans="5:12" ht="11.25">
      <c r="E17" s="58"/>
      <c r="F17" s="58"/>
      <c r="G17" s="58">
        <v>16</v>
      </c>
      <c r="H17" s="172" t="s">
        <v>459</v>
      </c>
      <c r="K17" s="321" t="s">
        <v>71</v>
      </c>
      <c r="L17" s="321" t="s">
        <v>58</v>
      </c>
    </row>
    <row r="18" spans="5:12" ht="11.25">
      <c r="E18" s="58"/>
      <c r="F18" s="58"/>
      <c r="G18" s="58">
        <v>17</v>
      </c>
      <c r="H18" s="172" t="s">
        <v>460</v>
      </c>
      <c r="K18" s="321" t="s">
        <v>72</v>
      </c>
      <c r="L18" s="321" t="s">
        <v>58</v>
      </c>
    </row>
    <row r="19" spans="5:12" ht="11.25">
      <c r="E19" s="58"/>
      <c r="F19" s="58"/>
      <c r="G19" s="58">
        <v>18</v>
      </c>
      <c r="H19" s="172" t="s">
        <v>461</v>
      </c>
      <c r="K19" s="321" t="s">
        <v>73</v>
      </c>
      <c r="L19" s="321" t="s">
        <v>58</v>
      </c>
    </row>
    <row r="20" spans="5:12" ht="11.25">
      <c r="E20" s="58"/>
      <c r="F20" s="58"/>
      <c r="G20" s="58">
        <v>19</v>
      </c>
      <c r="H20" s="172" t="s">
        <v>462</v>
      </c>
      <c r="K20" s="321" t="s">
        <v>74</v>
      </c>
      <c r="L20" s="321" t="s">
        <v>67</v>
      </c>
    </row>
    <row r="21" spans="5:12" ht="11.25">
      <c r="E21" s="58"/>
      <c r="F21" s="58"/>
      <c r="G21" s="58">
        <v>20</v>
      </c>
      <c r="H21" s="172" t="s">
        <v>463</v>
      </c>
      <c r="K21" s="321" t="s">
        <v>80</v>
      </c>
      <c r="L21" s="321" t="s">
        <v>58</v>
      </c>
    </row>
    <row r="22" spans="5:12" ht="11.25">
      <c r="E22" s="58"/>
      <c r="F22" s="58"/>
      <c r="G22" s="58">
        <v>21</v>
      </c>
      <c r="H22" s="172" t="s">
        <v>464</v>
      </c>
      <c r="K22" s="321" t="s">
        <v>81</v>
      </c>
      <c r="L22" s="321" t="s">
        <v>58</v>
      </c>
    </row>
    <row r="23" spans="5:12" ht="11.25">
      <c r="E23" s="58"/>
      <c r="F23" s="58"/>
      <c r="G23" s="58">
        <v>22</v>
      </c>
      <c r="H23" s="172" t="s">
        <v>465</v>
      </c>
      <c r="K23" s="321" t="s">
        <v>75</v>
      </c>
      <c r="L23" s="321" t="s">
        <v>54</v>
      </c>
    </row>
    <row r="24" spans="1:12" ht="11.25">
      <c r="A24" s="39"/>
      <c r="E24" s="58"/>
      <c r="F24" s="58"/>
      <c r="G24" s="58">
        <v>23</v>
      </c>
      <c r="H24" s="172" t="s">
        <v>466</v>
      </c>
      <c r="K24" s="321" t="s">
        <v>82</v>
      </c>
      <c r="L24" s="321" t="s">
        <v>76</v>
      </c>
    </row>
    <row r="25" spans="5:12" ht="11.25">
      <c r="E25" s="58"/>
      <c r="F25" s="58"/>
      <c r="G25" s="58">
        <v>24</v>
      </c>
      <c r="H25" s="172" t="s">
        <v>467</v>
      </c>
      <c r="K25" s="321" t="s">
        <v>83</v>
      </c>
      <c r="L25" s="321" t="s">
        <v>76</v>
      </c>
    </row>
    <row r="26" spans="5:12" ht="11.25">
      <c r="E26" s="58"/>
      <c r="F26" s="58"/>
      <c r="G26" s="58">
        <v>25</v>
      </c>
      <c r="H26" s="172" t="s">
        <v>468</v>
      </c>
      <c r="K26" s="321" t="s">
        <v>84</v>
      </c>
      <c r="L26" s="321" t="s">
        <v>76</v>
      </c>
    </row>
    <row r="27" spans="5:12" ht="11.25">
      <c r="E27" s="58"/>
      <c r="F27" s="58"/>
      <c r="G27" s="58">
        <v>26</v>
      </c>
      <c r="H27" s="172" t="s">
        <v>469</v>
      </c>
      <c r="K27" s="321" t="s">
        <v>85</v>
      </c>
      <c r="L27" s="321" t="s">
        <v>76</v>
      </c>
    </row>
    <row r="28" spans="5:12" ht="11.25">
      <c r="E28" s="58"/>
      <c r="F28" s="58"/>
      <c r="G28" s="58">
        <v>27</v>
      </c>
      <c r="H28" s="172" t="s">
        <v>470</v>
      </c>
      <c r="K28" s="321" t="s">
        <v>86</v>
      </c>
      <c r="L28" s="321" t="s">
        <v>77</v>
      </c>
    </row>
    <row r="29" spans="5:12" ht="11.25">
      <c r="E29" s="58"/>
      <c r="F29" s="58"/>
      <c r="G29" s="58">
        <v>28</v>
      </c>
      <c r="H29" s="172" t="s">
        <v>471</v>
      </c>
      <c r="K29" s="321" t="s">
        <v>78</v>
      </c>
      <c r="L29" s="321"/>
    </row>
    <row r="30" spans="5:8" ht="11.25">
      <c r="E30" s="58"/>
      <c r="F30" s="58"/>
      <c r="G30" s="58">
        <v>29</v>
      </c>
      <c r="H30" s="172" t="s">
        <v>472</v>
      </c>
    </row>
    <row r="31" spans="5:8" ht="11.25">
      <c r="E31" s="58"/>
      <c r="F31" s="58"/>
      <c r="G31" s="58">
        <v>30</v>
      </c>
      <c r="H31" s="172" t="s">
        <v>473</v>
      </c>
    </row>
    <row r="32" spans="5:8" ht="11.25">
      <c r="E32" s="58"/>
      <c r="F32" s="58"/>
      <c r="G32" s="58">
        <v>31</v>
      </c>
      <c r="H32" s="172" t="s">
        <v>474</v>
      </c>
    </row>
    <row r="33" ht="11.25">
      <c r="H33" s="172" t="s">
        <v>475</v>
      </c>
    </row>
    <row r="34" ht="11.25">
      <c r="H34" s="172" t="s">
        <v>476</v>
      </c>
    </row>
    <row r="35" ht="11.25">
      <c r="H35" s="172" t="s">
        <v>477</v>
      </c>
    </row>
    <row r="36" ht="11.25">
      <c r="H36" s="172" t="s">
        <v>478</v>
      </c>
    </row>
    <row r="37" ht="11.25">
      <c r="H37" s="172" t="s">
        <v>479</v>
      </c>
    </row>
    <row r="38" ht="11.25">
      <c r="H38" s="172" t="s">
        <v>480</v>
      </c>
    </row>
    <row r="39" ht="11.25">
      <c r="H39" s="172" t="s">
        <v>481</v>
      </c>
    </row>
    <row r="40" ht="11.25">
      <c r="H40" s="172" t="s">
        <v>482</v>
      </c>
    </row>
    <row r="41" ht="11.25">
      <c r="H41" s="172" t="s">
        <v>483</v>
      </c>
    </row>
    <row r="42" ht="11.25">
      <c r="H42" s="172" t="s">
        <v>484</v>
      </c>
    </row>
    <row r="43" ht="11.25">
      <c r="H43" s="172" t="s">
        <v>485</v>
      </c>
    </row>
    <row r="44" ht="11.25">
      <c r="H44" s="172" t="s">
        <v>486</v>
      </c>
    </row>
    <row r="45" ht="11.25">
      <c r="H45" s="172" t="s">
        <v>487</v>
      </c>
    </row>
    <row r="46" ht="11.25">
      <c r="H46" s="172" t="s">
        <v>488</v>
      </c>
    </row>
    <row r="47" ht="11.25">
      <c r="H47" s="172" t="s">
        <v>489</v>
      </c>
    </row>
    <row r="48" ht="11.25">
      <c r="H48" s="172" t="s">
        <v>490</v>
      </c>
    </row>
    <row r="49" ht="11.25">
      <c r="H49" s="172" t="s">
        <v>491</v>
      </c>
    </row>
    <row r="50" ht="11.25">
      <c r="H50" s="172" t="s">
        <v>492</v>
      </c>
    </row>
    <row r="51" ht="11.25">
      <c r="H51" s="172" t="s">
        <v>493</v>
      </c>
    </row>
    <row r="52" ht="11.25">
      <c r="H52" s="172" t="s">
        <v>494</v>
      </c>
    </row>
    <row r="53" ht="11.25">
      <c r="H53" s="172" t="s">
        <v>495</v>
      </c>
    </row>
    <row r="54" ht="11.25">
      <c r="H54" s="172" t="s">
        <v>496</v>
      </c>
    </row>
    <row r="55" ht="11.25">
      <c r="H55" s="172" t="s">
        <v>497</v>
      </c>
    </row>
    <row r="56" ht="11.25">
      <c r="H56" s="172" t="s">
        <v>498</v>
      </c>
    </row>
    <row r="57" ht="11.25">
      <c r="H57" s="172" t="s">
        <v>499</v>
      </c>
    </row>
    <row r="58" ht="11.25">
      <c r="H58" s="172" t="s">
        <v>500</v>
      </c>
    </row>
    <row r="59" ht="11.25">
      <c r="H59" s="172" t="s">
        <v>501</v>
      </c>
    </row>
    <row r="60" ht="11.25">
      <c r="H60" s="172" t="s">
        <v>502</v>
      </c>
    </row>
    <row r="61" ht="11.25">
      <c r="H61" s="172" t="s">
        <v>503</v>
      </c>
    </row>
    <row r="62" ht="11.25">
      <c r="H62" s="172" t="s">
        <v>504</v>
      </c>
    </row>
    <row r="63" ht="11.25">
      <c r="H63" s="172" t="s">
        <v>505</v>
      </c>
    </row>
    <row r="64" ht="11.25">
      <c r="H64" s="172" t="s">
        <v>506</v>
      </c>
    </row>
    <row r="65" ht="11.25">
      <c r="H65" s="172" t="s">
        <v>507</v>
      </c>
    </row>
    <row r="66" ht="11.25">
      <c r="H66" s="172" t="s">
        <v>508</v>
      </c>
    </row>
    <row r="67" ht="11.25">
      <c r="H67" s="172" t="s">
        <v>509</v>
      </c>
    </row>
    <row r="68" ht="11.25">
      <c r="H68" s="172" t="s">
        <v>510</v>
      </c>
    </row>
    <row r="69" ht="11.25">
      <c r="H69" s="172" t="s">
        <v>511</v>
      </c>
    </row>
    <row r="70" ht="11.25">
      <c r="H70" s="172" t="s">
        <v>512</v>
      </c>
    </row>
    <row r="71" ht="11.25">
      <c r="H71" s="172" t="s">
        <v>513</v>
      </c>
    </row>
    <row r="72" ht="11.25">
      <c r="H72" s="172" t="s">
        <v>514</v>
      </c>
    </row>
    <row r="73" ht="11.25">
      <c r="H73" s="172" t="s">
        <v>515</v>
      </c>
    </row>
    <row r="74" ht="11.25">
      <c r="H74" s="172" t="s">
        <v>516</v>
      </c>
    </row>
    <row r="75" ht="11.25">
      <c r="H75" s="172" t="s">
        <v>517</v>
      </c>
    </row>
    <row r="76" ht="11.25">
      <c r="H76" s="172" t="s">
        <v>518</v>
      </c>
    </row>
    <row r="77" ht="11.25">
      <c r="H77" s="172" t="s">
        <v>519</v>
      </c>
    </row>
    <row r="78" ht="11.25">
      <c r="H78" s="172" t="s">
        <v>520</v>
      </c>
    </row>
    <row r="79" ht="11.25">
      <c r="H79" s="172" t="s">
        <v>254</v>
      </c>
    </row>
    <row r="80" ht="11.25">
      <c r="H80" s="172" t="s">
        <v>521</v>
      </c>
    </row>
    <row r="81" ht="11.25">
      <c r="H81" s="172" t="s">
        <v>522</v>
      </c>
    </row>
    <row r="82" ht="11.25">
      <c r="H82" s="172" t="s">
        <v>523</v>
      </c>
    </row>
    <row r="83" ht="11.25">
      <c r="H83" s="172" t="s">
        <v>524</v>
      </c>
    </row>
    <row r="84" ht="11.25">
      <c r="H84" s="172" t="s">
        <v>525</v>
      </c>
    </row>
    <row r="85" ht="11.25">
      <c r="H85" s="172" t="s">
        <v>526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331</v>
      </c>
      <c r="C1" s="54" t="s">
        <v>332</v>
      </c>
      <c r="D1" s="54" t="s">
        <v>136</v>
      </c>
      <c r="E1" s="54" t="s">
        <v>333</v>
      </c>
      <c r="F1" s="54" t="s">
        <v>334</v>
      </c>
      <c r="G1" s="54" t="s">
        <v>335</v>
      </c>
      <c r="H1" s="54" t="s">
        <v>137</v>
      </c>
    </row>
    <row r="2" spans="1:8" ht="11.25">
      <c r="A2" s="54">
        <v>67</v>
      </c>
      <c r="B2" s="54" t="s">
        <v>130</v>
      </c>
      <c r="C2" s="54" t="s">
        <v>130</v>
      </c>
      <c r="D2" s="54" t="s">
        <v>131</v>
      </c>
      <c r="E2" s="54" t="s">
        <v>5</v>
      </c>
      <c r="F2" s="54" t="s">
        <v>6</v>
      </c>
      <c r="G2" s="54" t="s">
        <v>7</v>
      </c>
      <c r="H2" s="54" t="s">
        <v>668</v>
      </c>
    </row>
    <row r="3" spans="1:8" ht="11.25">
      <c r="A3" s="54">
        <v>140</v>
      </c>
      <c r="B3" s="54" t="s">
        <v>673</v>
      </c>
      <c r="C3" s="54" t="s">
        <v>674</v>
      </c>
      <c r="D3" s="54" t="s">
        <v>675</v>
      </c>
      <c r="E3" s="54" t="s">
        <v>9</v>
      </c>
      <c r="F3" s="54" t="s">
        <v>10</v>
      </c>
      <c r="G3" s="54" t="s">
        <v>11</v>
      </c>
      <c r="H3" s="54" t="s">
        <v>668</v>
      </c>
    </row>
    <row r="4" spans="1:8" ht="11.25">
      <c r="A4" s="54">
        <v>174</v>
      </c>
      <c r="B4" s="54" t="s">
        <v>13</v>
      </c>
      <c r="C4" s="54" t="s">
        <v>15</v>
      </c>
      <c r="D4" s="54" t="s">
        <v>16</v>
      </c>
      <c r="E4" s="54" t="s">
        <v>17</v>
      </c>
      <c r="F4" s="54" t="s">
        <v>6</v>
      </c>
      <c r="G4" s="54" t="s">
        <v>18</v>
      </c>
      <c r="H4" s="54" t="s">
        <v>670</v>
      </c>
    </row>
    <row r="5" spans="1:8" ht="11.25">
      <c r="A5" s="54">
        <v>230</v>
      </c>
      <c r="B5" s="54" t="s">
        <v>0</v>
      </c>
      <c r="C5" s="54" t="s">
        <v>0</v>
      </c>
      <c r="D5" s="54" t="s">
        <v>1</v>
      </c>
      <c r="E5" s="54" t="s">
        <v>20</v>
      </c>
      <c r="F5" s="54" t="s">
        <v>6</v>
      </c>
      <c r="G5" s="54" t="s">
        <v>21</v>
      </c>
      <c r="H5" s="54" t="s">
        <v>668</v>
      </c>
    </row>
    <row r="6" spans="1:8" ht="11.25">
      <c r="A6" s="54">
        <v>242</v>
      </c>
      <c r="B6" s="54" t="s">
        <v>0</v>
      </c>
      <c r="C6" s="54" t="s">
        <v>0</v>
      </c>
      <c r="D6" s="54" t="s">
        <v>1</v>
      </c>
      <c r="E6" s="54" t="s">
        <v>22</v>
      </c>
      <c r="F6" s="54" t="s">
        <v>23</v>
      </c>
      <c r="G6" s="54" t="s">
        <v>8</v>
      </c>
      <c r="H6" s="54" t="s">
        <v>668</v>
      </c>
    </row>
    <row r="7" spans="1:8" ht="11.25">
      <c r="A7" s="54">
        <v>250</v>
      </c>
      <c r="B7" s="54" t="s">
        <v>0</v>
      </c>
      <c r="C7" s="54" t="s">
        <v>0</v>
      </c>
      <c r="D7" s="54" t="s">
        <v>1</v>
      </c>
      <c r="E7" s="54" t="s">
        <v>24</v>
      </c>
      <c r="F7" s="54" t="s">
        <v>25</v>
      </c>
      <c r="G7" s="54" t="s">
        <v>19</v>
      </c>
      <c r="H7" s="54" t="s">
        <v>669</v>
      </c>
    </row>
    <row r="8" spans="1:8" ht="11.25">
      <c r="A8" s="54">
        <v>264</v>
      </c>
      <c r="B8" s="54" t="s">
        <v>0</v>
      </c>
      <c r="C8" s="54" t="s">
        <v>0</v>
      </c>
      <c r="D8" s="54" t="s">
        <v>1</v>
      </c>
      <c r="E8" s="54" t="s">
        <v>26</v>
      </c>
      <c r="F8" s="54" t="s">
        <v>27</v>
      </c>
      <c r="G8" s="54" t="s">
        <v>2</v>
      </c>
      <c r="H8" s="54" t="s">
        <v>670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331</v>
      </c>
      <c r="C1" s="53" t="s">
        <v>332</v>
      </c>
      <c r="D1" s="53" t="s">
        <v>136</v>
      </c>
      <c r="E1" s="53" t="s">
        <v>333</v>
      </c>
      <c r="F1" s="53" t="s">
        <v>334</v>
      </c>
      <c r="G1" s="53" t="s">
        <v>335</v>
      </c>
      <c r="H1" s="53" t="s">
        <v>137</v>
      </c>
    </row>
    <row r="2" spans="1:8" ht="11.25">
      <c r="A2" s="53">
        <v>1</v>
      </c>
      <c r="B2" s="53" t="s">
        <v>677</v>
      </c>
      <c r="C2" s="53" t="s">
        <v>679</v>
      </c>
      <c r="D2" s="53" t="s">
        <v>680</v>
      </c>
      <c r="E2" s="53" t="s">
        <v>681</v>
      </c>
      <c r="F2" s="53" t="s">
        <v>682</v>
      </c>
      <c r="G2" s="53" t="s">
        <v>683</v>
      </c>
      <c r="H2" s="53" t="s">
        <v>668</v>
      </c>
    </row>
    <row r="3" spans="1:8" ht="11.25">
      <c r="A3" s="53">
        <v>2</v>
      </c>
      <c r="B3" s="53" t="s">
        <v>684</v>
      </c>
      <c r="C3" s="53" t="s">
        <v>686</v>
      </c>
      <c r="D3" s="53" t="s">
        <v>687</v>
      </c>
      <c r="E3" s="53" t="s">
        <v>688</v>
      </c>
      <c r="F3" s="53" t="s">
        <v>689</v>
      </c>
      <c r="G3" s="53" t="s">
        <v>690</v>
      </c>
      <c r="H3" s="53" t="s">
        <v>668</v>
      </c>
    </row>
    <row r="4" spans="1:8" ht="11.25">
      <c r="A4" s="53">
        <v>3</v>
      </c>
      <c r="B4" s="53" t="s">
        <v>684</v>
      </c>
      <c r="C4" s="53" t="s">
        <v>686</v>
      </c>
      <c r="D4" s="53" t="s">
        <v>687</v>
      </c>
      <c r="E4" s="53" t="s">
        <v>691</v>
      </c>
      <c r="F4" s="53" t="s">
        <v>692</v>
      </c>
      <c r="G4" s="53" t="s">
        <v>690</v>
      </c>
      <c r="H4" s="53" t="s">
        <v>668</v>
      </c>
    </row>
    <row r="5" spans="1:8" ht="11.25">
      <c r="A5" s="53">
        <v>4</v>
      </c>
      <c r="B5" s="53" t="s">
        <v>684</v>
      </c>
      <c r="C5" s="53" t="s">
        <v>693</v>
      </c>
      <c r="D5" s="53" t="s">
        <v>694</v>
      </c>
      <c r="E5" s="53" t="s">
        <v>695</v>
      </c>
      <c r="F5" s="53" t="s">
        <v>696</v>
      </c>
      <c r="G5" s="53" t="s">
        <v>690</v>
      </c>
      <c r="H5" s="53" t="s">
        <v>671</v>
      </c>
    </row>
    <row r="6" spans="1:8" ht="11.25">
      <c r="A6" s="53">
        <v>5</v>
      </c>
      <c r="B6" s="53" t="s">
        <v>684</v>
      </c>
      <c r="C6" s="53" t="s">
        <v>693</v>
      </c>
      <c r="D6" s="53" t="s">
        <v>694</v>
      </c>
      <c r="E6" s="53" t="s">
        <v>697</v>
      </c>
      <c r="F6" s="53" t="s">
        <v>698</v>
      </c>
      <c r="G6" s="53" t="s">
        <v>690</v>
      </c>
      <c r="H6" s="53" t="s">
        <v>668</v>
      </c>
    </row>
    <row r="7" spans="1:8" ht="11.25">
      <c r="A7" s="53">
        <v>6</v>
      </c>
      <c r="B7" s="53" t="s">
        <v>684</v>
      </c>
      <c r="C7" s="53" t="s">
        <v>693</v>
      </c>
      <c r="D7" s="53" t="s">
        <v>694</v>
      </c>
      <c r="E7" s="53" t="s">
        <v>699</v>
      </c>
      <c r="F7" s="53" t="s">
        <v>700</v>
      </c>
      <c r="G7" s="53" t="s">
        <v>690</v>
      </c>
      <c r="H7" s="53" t="s">
        <v>668</v>
      </c>
    </row>
    <row r="8" spans="1:8" ht="11.25">
      <c r="A8" s="53">
        <v>7</v>
      </c>
      <c r="B8" s="53" t="s">
        <v>684</v>
      </c>
      <c r="C8" s="53" t="s">
        <v>701</v>
      </c>
      <c r="D8" s="53" t="s">
        <v>702</v>
      </c>
      <c r="E8" s="53" t="s">
        <v>703</v>
      </c>
      <c r="F8" s="53" t="s">
        <v>704</v>
      </c>
      <c r="G8" s="53" t="s">
        <v>690</v>
      </c>
      <c r="H8" s="53" t="s">
        <v>668</v>
      </c>
    </row>
    <row r="9" spans="1:8" ht="11.25">
      <c r="A9" s="53">
        <v>8</v>
      </c>
      <c r="B9" s="53" t="s">
        <v>684</v>
      </c>
      <c r="C9" s="53" t="s">
        <v>701</v>
      </c>
      <c r="D9" s="53" t="s">
        <v>702</v>
      </c>
      <c r="E9" s="53" t="s">
        <v>705</v>
      </c>
      <c r="F9" s="53" t="s">
        <v>706</v>
      </c>
      <c r="G9" s="53" t="s">
        <v>690</v>
      </c>
      <c r="H9" s="53" t="s">
        <v>668</v>
      </c>
    </row>
    <row r="10" spans="1:8" ht="11.25">
      <c r="A10" s="53">
        <v>9</v>
      </c>
      <c r="B10" s="53" t="s">
        <v>684</v>
      </c>
      <c r="C10" s="53" t="s">
        <v>707</v>
      </c>
      <c r="D10" s="53" t="s">
        <v>708</v>
      </c>
      <c r="E10" s="53" t="s">
        <v>709</v>
      </c>
      <c r="F10" s="53" t="s">
        <v>710</v>
      </c>
      <c r="G10" s="53" t="s">
        <v>690</v>
      </c>
      <c r="H10" s="53" t="s">
        <v>668</v>
      </c>
    </row>
    <row r="11" spans="1:8" ht="11.25">
      <c r="A11" s="53">
        <v>10</v>
      </c>
      <c r="B11" s="53" t="s">
        <v>711</v>
      </c>
      <c r="C11" s="53" t="s">
        <v>713</v>
      </c>
      <c r="D11" s="53" t="s">
        <v>714</v>
      </c>
      <c r="E11" s="53" t="s">
        <v>715</v>
      </c>
      <c r="F11" s="53" t="s">
        <v>716</v>
      </c>
      <c r="G11" s="53" t="s">
        <v>717</v>
      </c>
      <c r="H11" s="53" t="s">
        <v>668</v>
      </c>
    </row>
    <row r="12" spans="1:8" ht="11.25">
      <c r="A12" s="53">
        <v>11</v>
      </c>
      <c r="B12" s="53" t="s">
        <v>711</v>
      </c>
      <c r="C12" s="53" t="s">
        <v>713</v>
      </c>
      <c r="D12" s="53" t="s">
        <v>714</v>
      </c>
      <c r="E12" s="53" t="s">
        <v>718</v>
      </c>
      <c r="F12" s="53" t="s">
        <v>719</v>
      </c>
      <c r="G12" s="53" t="s">
        <v>717</v>
      </c>
      <c r="H12" s="53" t="s">
        <v>668</v>
      </c>
    </row>
    <row r="13" spans="1:8" ht="11.25">
      <c r="A13" s="53">
        <v>12</v>
      </c>
      <c r="B13" s="53" t="s">
        <v>711</v>
      </c>
      <c r="C13" s="53" t="s">
        <v>720</v>
      </c>
      <c r="D13" s="53" t="s">
        <v>721</v>
      </c>
      <c r="E13" s="53" t="s">
        <v>722</v>
      </c>
      <c r="F13" s="53" t="s">
        <v>723</v>
      </c>
      <c r="G13" s="53" t="s">
        <v>717</v>
      </c>
      <c r="H13" s="53" t="s">
        <v>668</v>
      </c>
    </row>
    <row r="14" spans="1:8" ht="11.25">
      <c r="A14" s="53">
        <v>13</v>
      </c>
      <c r="B14" s="53" t="s">
        <v>724</v>
      </c>
      <c r="C14" s="53" t="s">
        <v>726</v>
      </c>
      <c r="D14" s="53" t="s">
        <v>727</v>
      </c>
      <c r="E14" s="53" t="s">
        <v>728</v>
      </c>
      <c r="F14" s="53" t="s">
        <v>729</v>
      </c>
      <c r="G14" s="53" t="s">
        <v>730</v>
      </c>
      <c r="H14" s="53" t="s">
        <v>668</v>
      </c>
    </row>
    <row r="15" spans="1:8" ht="11.25">
      <c r="A15" s="53">
        <v>14</v>
      </c>
      <c r="B15" s="53" t="s">
        <v>724</v>
      </c>
      <c r="C15" s="53" t="s">
        <v>726</v>
      </c>
      <c r="D15" s="53" t="s">
        <v>727</v>
      </c>
      <c r="E15" s="53" t="s">
        <v>731</v>
      </c>
      <c r="F15" s="53" t="s">
        <v>732</v>
      </c>
      <c r="G15" s="53" t="s">
        <v>733</v>
      </c>
      <c r="H15" s="53" t="s">
        <v>670</v>
      </c>
    </row>
    <row r="16" spans="1:8" ht="11.25">
      <c r="A16" s="53">
        <v>15</v>
      </c>
      <c r="B16" s="53" t="s">
        <v>734</v>
      </c>
      <c r="C16" s="53" t="s">
        <v>736</v>
      </c>
      <c r="D16" s="53" t="s">
        <v>737</v>
      </c>
      <c r="E16" s="53" t="s">
        <v>738</v>
      </c>
      <c r="F16" s="53" t="s">
        <v>739</v>
      </c>
      <c r="G16" s="53" t="s">
        <v>740</v>
      </c>
      <c r="H16" s="53" t="s">
        <v>668</v>
      </c>
    </row>
    <row r="17" spans="1:8" ht="11.25">
      <c r="A17" s="53">
        <v>16</v>
      </c>
      <c r="B17" s="53" t="s">
        <v>741</v>
      </c>
      <c r="C17" s="53" t="s">
        <v>743</v>
      </c>
      <c r="D17" s="53" t="s">
        <v>744</v>
      </c>
      <c r="E17" s="53" t="s">
        <v>745</v>
      </c>
      <c r="F17" s="53" t="s">
        <v>746</v>
      </c>
      <c r="G17" s="53" t="s">
        <v>747</v>
      </c>
      <c r="H17" s="53" t="s">
        <v>668</v>
      </c>
    </row>
    <row r="18" spans="1:8" ht="11.25">
      <c r="A18" s="53">
        <v>17</v>
      </c>
      <c r="B18" s="53" t="s">
        <v>741</v>
      </c>
      <c r="C18" s="53" t="s">
        <v>743</v>
      </c>
      <c r="D18" s="53" t="s">
        <v>744</v>
      </c>
      <c r="E18" s="53" t="s">
        <v>748</v>
      </c>
      <c r="F18" s="53" t="s">
        <v>749</v>
      </c>
      <c r="G18" s="53" t="s">
        <v>747</v>
      </c>
      <c r="H18" s="53" t="s">
        <v>668</v>
      </c>
    </row>
    <row r="19" spans="1:8" ht="11.25">
      <c r="A19" s="53">
        <v>18</v>
      </c>
      <c r="B19" s="53" t="s">
        <v>741</v>
      </c>
      <c r="C19" s="53" t="s">
        <v>743</v>
      </c>
      <c r="D19" s="53" t="s">
        <v>744</v>
      </c>
      <c r="E19" s="53" t="s">
        <v>14</v>
      </c>
      <c r="F19" s="53" t="s">
        <v>750</v>
      </c>
      <c r="G19" s="53" t="s">
        <v>747</v>
      </c>
      <c r="H19" s="53" t="s">
        <v>668</v>
      </c>
    </row>
    <row r="20" spans="1:8" ht="11.25">
      <c r="A20" s="53">
        <v>19</v>
      </c>
      <c r="B20" s="53" t="s">
        <v>741</v>
      </c>
      <c r="C20" s="53" t="s">
        <v>751</v>
      </c>
      <c r="D20" s="53" t="s">
        <v>752</v>
      </c>
      <c r="E20" s="53" t="s">
        <v>753</v>
      </c>
      <c r="F20" s="53" t="s">
        <v>754</v>
      </c>
      <c r="G20" s="53" t="s">
        <v>747</v>
      </c>
      <c r="H20" s="53" t="s">
        <v>668</v>
      </c>
    </row>
    <row r="21" spans="1:8" ht="11.25">
      <c r="A21" s="53">
        <v>20</v>
      </c>
      <c r="B21" s="53" t="s">
        <v>755</v>
      </c>
      <c r="C21" s="53" t="s">
        <v>757</v>
      </c>
      <c r="D21" s="53" t="s">
        <v>758</v>
      </c>
      <c r="E21" s="53" t="s">
        <v>759</v>
      </c>
      <c r="F21" s="53" t="s">
        <v>760</v>
      </c>
      <c r="G21" s="53" t="s">
        <v>761</v>
      </c>
      <c r="H21" s="53" t="s">
        <v>668</v>
      </c>
    </row>
    <row r="22" spans="1:8" ht="11.25">
      <c r="A22" s="53">
        <v>21</v>
      </c>
      <c r="B22" s="53" t="s">
        <v>755</v>
      </c>
      <c r="C22" s="53" t="s">
        <v>757</v>
      </c>
      <c r="D22" s="53" t="s">
        <v>758</v>
      </c>
      <c r="E22" s="53" t="s">
        <v>762</v>
      </c>
      <c r="F22" s="53" t="s">
        <v>763</v>
      </c>
      <c r="G22" s="53" t="s">
        <v>761</v>
      </c>
      <c r="H22" s="53" t="s">
        <v>668</v>
      </c>
    </row>
    <row r="23" spans="1:8" ht="11.25">
      <c r="A23" s="53">
        <v>22</v>
      </c>
      <c r="B23" s="53" t="s">
        <v>755</v>
      </c>
      <c r="C23" s="53" t="s">
        <v>757</v>
      </c>
      <c r="D23" s="53" t="s">
        <v>758</v>
      </c>
      <c r="E23" s="53" t="s">
        <v>764</v>
      </c>
      <c r="F23" s="53" t="s">
        <v>765</v>
      </c>
      <c r="G23" s="53" t="s">
        <v>761</v>
      </c>
      <c r="H23" s="53" t="s">
        <v>671</v>
      </c>
    </row>
    <row r="24" spans="1:8" ht="11.25">
      <c r="A24" s="53">
        <v>23</v>
      </c>
      <c r="B24" s="53" t="s">
        <v>766</v>
      </c>
      <c r="C24" s="53" t="s">
        <v>768</v>
      </c>
      <c r="D24" s="53" t="s">
        <v>769</v>
      </c>
      <c r="E24" s="53" t="s">
        <v>770</v>
      </c>
      <c r="F24" s="53" t="s">
        <v>771</v>
      </c>
      <c r="G24" s="53" t="s">
        <v>772</v>
      </c>
      <c r="H24" s="53" t="s">
        <v>668</v>
      </c>
    </row>
    <row r="25" spans="1:8" ht="11.25">
      <c r="A25" s="53">
        <v>24</v>
      </c>
      <c r="B25" s="53" t="s">
        <v>773</v>
      </c>
      <c r="C25" s="53" t="s">
        <v>775</v>
      </c>
      <c r="D25" s="53" t="s">
        <v>776</v>
      </c>
      <c r="E25" s="53" t="s">
        <v>777</v>
      </c>
      <c r="F25" s="53" t="s">
        <v>778</v>
      </c>
      <c r="G25" s="53" t="s">
        <v>779</v>
      </c>
      <c r="H25" s="53" t="s">
        <v>668</v>
      </c>
    </row>
    <row r="26" spans="1:8" ht="11.25">
      <c r="A26" s="53">
        <v>25</v>
      </c>
      <c r="B26" s="53" t="s">
        <v>773</v>
      </c>
      <c r="C26" s="53" t="s">
        <v>780</v>
      </c>
      <c r="D26" s="53" t="s">
        <v>781</v>
      </c>
      <c r="E26" s="53" t="s">
        <v>782</v>
      </c>
      <c r="F26" s="53" t="s">
        <v>783</v>
      </c>
      <c r="G26" s="53" t="s">
        <v>779</v>
      </c>
      <c r="H26" s="53" t="s">
        <v>668</v>
      </c>
    </row>
    <row r="27" spans="1:8" ht="11.25">
      <c r="A27" s="53">
        <v>26</v>
      </c>
      <c r="B27" s="53" t="s">
        <v>773</v>
      </c>
      <c r="C27" s="53" t="s">
        <v>780</v>
      </c>
      <c r="D27" s="53" t="s">
        <v>781</v>
      </c>
      <c r="E27" s="53" t="s">
        <v>784</v>
      </c>
      <c r="F27" s="53" t="s">
        <v>785</v>
      </c>
      <c r="G27" s="53" t="s">
        <v>779</v>
      </c>
      <c r="H27" s="53" t="s">
        <v>668</v>
      </c>
    </row>
    <row r="28" spans="1:8" ht="11.25">
      <c r="A28" s="53">
        <v>27</v>
      </c>
      <c r="B28" s="53" t="s">
        <v>786</v>
      </c>
      <c r="C28" s="53" t="s">
        <v>788</v>
      </c>
      <c r="D28" s="53" t="s">
        <v>789</v>
      </c>
      <c r="E28" s="53" t="s">
        <v>790</v>
      </c>
      <c r="F28" s="53" t="s">
        <v>791</v>
      </c>
      <c r="G28" s="53" t="s">
        <v>792</v>
      </c>
      <c r="H28" s="53" t="s">
        <v>668</v>
      </c>
    </row>
    <row r="29" spans="1:8" ht="11.25">
      <c r="A29" s="53">
        <v>28</v>
      </c>
      <c r="B29" s="53" t="s">
        <v>793</v>
      </c>
      <c r="C29" s="53" t="s">
        <v>795</v>
      </c>
      <c r="D29" s="53" t="s">
        <v>796</v>
      </c>
      <c r="E29" s="53" t="s">
        <v>797</v>
      </c>
      <c r="F29" s="53" t="s">
        <v>798</v>
      </c>
      <c r="G29" s="53" t="s">
        <v>799</v>
      </c>
      <c r="H29" s="53" t="s">
        <v>668</v>
      </c>
    </row>
    <row r="30" spans="1:8" ht="11.25">
      <c r="A30" s="53">
        <v>29</v>
      </c>
      <c r="B30" s="53" t="s">
        <v>793</v>
      </c>
      <c r="C30" s="53" t="s">
        <v>795</v>
      </c>
      <c r="D30" s="53" t="s">
        <v>796</v>
      </c>
      <c r="E30" s="53" t="s">
        <v>800</v>
      </c>
      <c r="F30" s="53" t="s">
        <v>801</v>
      </c>
      <c r="G30" s="53" t="s">
        <v>799</v>
      </c>
      <c r="H30" s="53" t="s">
        <v>668</v>
      </c>
    </row>
    <row r="31" spans="1:8" ht="11.25">
      <c r="A31" s="53">
        <v>30</v>
      </c>
      <c r="B31" s="53" t="s">
        <v>793</v>
      </c>
      <c r="C31" s="53" t="s">
        <v>795</v>
      </c>
      <c r="D31" s="53" t="s">
        <v>796</v>
      </c>
      <c r="E31" s="53" t="s">
        <v>802</v>
      </c>
      <c r="F31" s="53" t="s">
        <v>803</v>
      </c>
      <c r="G31" s="53" t="s">
        <v>799</v>
      </c>
      <c r="H31" s="53" t="s">
        <v>668</v>
      </c>
    </row>
    <row r="32" spans="1:8" ht="11.25">
      <c r="A32" s="53">
        <v>31</v>
      </c>
      <c r="B32" s="53" t="s">
        <v>793</v>
      </c>
      <c r="C32" s="53" t="s">
        <v>804</v>
      </c>
      <c r="D32" s="53" t="s">
        <v>805</v>
      </c>
      <c r="E32" s="53" t="s">
        <v>806</v>
      </c>
      <c r="F32" s="53" t="s">
        <v>807</v>
      </c>
      <c r="G32" s="53" t="s">
        <v>799</v>
      </c>
      <c r="H32" s="53" t="s">
        <v>668</v>
      </c>
    </row>
    <row r="33" spans="1:8" ht="11.25">
      <c r="A33" s="53">
        <v>32</v>
      </c>
      <c r="B33" s="53" t="s">
        <v>808</v>
      </c>
      <c r="C33" s="53" t="s">
        <v>810</v>
      </c>
      <c r="D33" s="53" t="s">
        <v>811</v>
      </c>
      <c r="E33" s="53" t="s">
        <v>812</v>
      </c>
      <c r="F33" s="53" t="s">
        <v>813</v>
      </c>
      <c r="G33" s="53" t="s">
        <v>814</v>
      </c>
      <c r="H33" s="53" t="s">
        <v>668</v>
      </c>
    </row>
    <row r="34" spans="1:8" ht="11.25">
      <c r="A34" s="53">
        <v>33</v>
      </c>
      <c r="B34" s="53" t="s">
        <v>808</v>
      </c>
      <c r="C34" s="53" t="s">
        <v>810</v>
      </c>
      <c r="D34" s="53" t="s">
        <v>811</v>
      </c>
      <c r="E34" s="53" t="s">
        <v>815</v>
      </c>
      <c r="F34" s="53" t="s">
        <v>816</v>
      </c>
      <c r="G34" s="53" t="s">
        <v>814</v>
      </c>
      <c r="H34" s="53" t="s">
        <v>668</v>
      </c>
    </row>
    <row r="35" spans="1:8" ht="11.25">
      <c r="A35" s="53">
        <v>34</v>
      </c>
      <c r="B35" s="53" t="s">
        <v>808</v>
      </c>
      <c r="C35" s="53" t="s">
        <v>810</v>
      </c>
      <c r="D35" s="53" t="s">
        <v>811</v>
      </c>
      <c r="E35" s="53" t="s">
        <v>817</v>
      </c>
      <c r="F35" s="53" t="s">
        <v>818</v>
      </c>
      <c r="G35" s="53" t="s">
        <v>814</v>
      </c>
      <c r="H35" s="53" t="s">
        <v>668</v>
      </c>
    </row>
    <row r="36" spans="1:8" ht="11.25">
      <c r="A36" s="53">
        <v>35</v>
      </c>
      <c r="B36" s="53" t="s">
        <v>808</v>
      </c>
      <c r="C36" s="53" t="s">
        <v>810</v>
      </c>
      <c r="D36" s="53" t="s">
        <v>811</v>
      </c>
      <c r="E36" s="53" t="s">
        <v>819</v>
      </c>
      <c r="F36" s="53" t="s">
        <v>820</v>
      </c>
      <c r="G36" s="53" t="s">
        <v>814</v>
      </c>
      <c r="H36" s="53" t="s">
        <v>668</v>
      </c>
    </row>
    <row r="37" spans="1:8" ht="11.25">
      <c r="A37" s="53">
        <v>36</v>
      </c>
      <c r="B37" s="53" t="s">
        <v>808</v>
      </c>
      <c r="C37" s="53" t="s">
        <v>810</v>
      </c>
      <c r="D37" s="53" t="s">
        <v>811</v>
      </c>
      <c r="E37" s="53" t="s">
        <v>821</v>
      </c>
      <c r="F37" s="53" t="s">
        <v>822</v>
      </c>
      <c r="G37" s="53" t="s">
        <v>814</v>
      </c>
      <c r="H37" s="53" t="s">
        <v>668</v>
      </c>
    </row>
    <row r="38" spans="1:8" ht="11.25">
      <c r="A38" s="53">
        <v>37</v>
      </c>
      <c r="B38" s="53" t="s">
        <v>823</v>
      </c>
      <c r="C38" s="53" t="s">
        <v>825</v>
      </c>
      <c r="D38" s="53" t="s">
        <v>826</v>
      </c>
      <c r="E38" s="53" t="s">
        <v>827</v>
      </c>
      <c r="F38" s="53" t="s">
        <v>828</v>
      </c>
      <c r="G38" s="53" t="s">
        <v>829</v>
      </c>
      <c r="H38" s="53" t="s">
        <v>668</v>
      </c>
    </row>
    <row r="39" spans="1:8" ht="11.25">
      <c r="A39" s="53">
        <v>38</v>
      </c>
      <c r="B39" s="53" t="s">
        <v>823</v>
      </c>
      <c r="C39" s="53" t="s">
        <v>825</v>
      </c>
      <c r="D39" s="53" t="s">
        <v>826</v>
      </c>
      <c r="E39" s="53" t="s">
        <v>830</v>
      </c>
      <c r="F39" s="53" t="s">
        <v>831</v>
      </c>
      <c r="G39" s="53" t="s">
        <v>829</v>
      </c>
      <c r="H39" s="53" t="s">
        <v>668</v>
      </c>
    </row>
    <row r="40" spans="1:8" ht="11.25">
      <c r="A40" s="53">
        <v>39</v>
      </c>
      <c r="B40" s="53" t="s">
        <v>823</v>
      </c>
      <c r="C40" s="53" t="s">
        <v>832</v>
      </c>
      <c r="D40" s="53" t="s">
        <v>833</v>
      </c>
      <c r="E40" s="53" t="s">
        <v>834</v>
      </c>
      <c r="F40" s="53" t="s">
        <v>835</v>
      </c>
      <c r="G40" s="53" t="s">
        <v>829</v>
      </c>
      <c r="H40" s="53" t="s">
        <v>668</v>
      </c>
    </row>
    <row r="41" spans="1:8" ht="11.25">
      <c r="A41" s="53">
        <v>40</v>
      </c>
      <c r="B41" s="53" t="s">
        <v>823</v>
      </c>
      <c r="C41" s="53" t="s">
        <v>832</v>
      </c>
      <c r="D41" s="53" t="s">
        <v>833</v>
      </c>
      <c r="E41" s="53" t="s">
        <v>836</v>
      </c>
      <c r="F41" s="53" t="s">
        <v>837</v>
      </c>
      <c r="G41" s="53" t="s">
        <v>829</v>
      </c>
      <c r="H41" s="53" t="s">
        <v>668</v>
      </c>
    </row>
    <row r="42" spans="1:8" ht="11.25">
      <c r="A42" s="53">
        <v>41</v>
      </c>
      <c r="B42" s="53" t="s">
        <v>838</v>
      </c>
      <c r="C42" s="53" t="s">
        <v>840</v>
      </c>
      <c r="D42" s="53" t="s">
        <v>841</v>
      </c>
      <c r="E42" s="53" t="s">
        <v>842</v>
      </c>
      <c r="F42" s="53" t="s">
        <v>843</v>
      </c>
      <c r="G42" s="53" t="s">
        <v>844</v>
      </c>
      <c r="H42" s="53" t="s">
        <v>668</v>
      </c>
    </row>
    <row r="43" spans="1:8" ht="11.25">
      <c r="A43" s="53">
        <v>42</v>
      </c>
      <c r="B43" s="53" t="s">
        <v>845</v>
      </c>
      <c r="C43" s="53" t="s">
        <v>847</v>
      </c>
      <c r="D43" s="53" t="s">
        <v>848</v>
      </c>
      <c r="E43" s="53" t="s">
        <v>849</v>
      </c>
      <c r="F43" s="53" t="s">
        <v>850</v>
      </c>
      <c r="G43" s="53" t="s">
        <v>851</v>
      </c>
      <c r="H43" s="53" t="s">
        <v>668</v>
      </c>
    </row>
    <row r="44" spans="1:8" ht="11.25">
      <c r="A44" s="53">
        <v>43</v>
      </c>
      <c r="B44" s="53" t="s">
        <v>852</v>
      </c>
      <c r="C44" s="53" t="s">
        <v>854</v>
      </c>
      <c r="D44" s="53" t="s">
        <v>855</v>
      </c>
      <c r="E44" s="53" t="s">
        <v>856</v>
      </c>
      <c r="F44" s="53" t="s">
        <v>857</v>
      </c>
      <c r="G44" s="53" t="s">
        <v>858</v>
      </c>
      <c r="H44" s="53" t="s">
        <v>668</v>
      </c>
    </row>
    <row r="45" spans="1:8" ht="11.25">
      <c r="A45" s="53">
        <v>44</v>
      </c>
      <c r="B45" s="53" t="s">
        <v>859</v>
      </c>
      <c r="C45" s="53" t="s">
        <v>861</v>
      </c>
      <c r="D45" s="53" t="s">
        <v>862</v>
      </c>
      <c r="E45" s="53" t="s">
        <v>863</v>
      </c>
      <c r="F45" s="53" t="s">
        <v>864</v>
      </c>
      <c r="G45" s="53" t="s">
        <v>865</v>
      </c>
      <c r="H45" s="53" t="s">
        <v>671</v>
      </c>
    </row>
    <row r="46" spans="1:8" ht="11.25">
      <c r="A46" s="53">
        <v>45</v>
      </c>
      <c r="B46" s="53" t="s">
        <v>859</v>
      </c>
      <c r="C46" s="53" t="s">
        <v>861</v>
      </c>
      <c r="D46" s="53" t="s">
        <v>862</v>
      </c>
      <c r="E46" s="53" t="s">
        <v>866</v>
      </c>
      <c r="F46" s="53" t="s">
        <v>867</v>
      </c>
      <c r="G46" s="53" t="s">
        <v>865</v>
      </c>
      <c r="H46" s="53" t="s">
        <v>668</v>
      </c>
    </row>
    <row r="47" spans="1:8" ht="11.25">
      <c r="A47" s="53">
        <v>46</v>
      </c>
      <c r="B47" s="53" t="s">
        <v>859</v>
      </c>
      <c r="C47" s="53" t="s">
        <v>861</v>
      </c>
      <c r="D47" s="53" t="s">
        <v>862</v>
      </c>
      <c r="E47" s="53" t="s">
        <v>868</v>
      </c>
      <c r="F47" s="53" t="s">
        <v>869</v>
      </c>
      <c r="G47" s="53" t="s">
        <v>865</v>
      </c>
      <c r="H47" s="53" t="s">
        <v>668</v>
      </c>
    </row>
    <row r="48" spans="1:8" ht="11.25">
      <c r="A48" s="53">
        <v>47</v>
      </c>
      <c r="B48" s="53" t="s">
        <v>859</v>
      </c>
      <c r="C48" s="53" t="s">
        <v>870</v>
      </c>
      <c r="D48" s="53" t="s">
        <v>871</v>
      </c>
      <c r="E48" s="53" t="s">
        <v>872</v>
      </c>
      <c r="F48" s="53" t="s">
        <v>873</v>
      </c>
      <c r="G48" s="53" t="s">
        <v>865</v>
      </c>
      <c r="H48" s="53" t="s">
        <v>668</v>
      </c>
    </row>
    <row r="49" spans="1:8" ht="11.25">
      <c r="A49" s="53">
        <v>48</v>
      </c>
      <c r="B49" s="53" t="s">
        <v>874</v>
      </c>
      <c r="C49" s="53" t="s">
        <v>876</v>
      </c>
      <c r="D49" s="53" t="s">
        <v>877</v>
      </c>
      <c r="E49" s="53" t="s">
        <v>878</v>
      </c>
      <c r="F49" s="53" t="s">
        <v>879</v>
      </c>
      <c r="G49" s="53" t="s">
        <v>880</v>
      </c>
      <c r="H49" s="53" t="s">
        <v>668</v>
      </c>
    </row>
    <row r="50" spans="1:8" ht="11.25">
      <c r="A50" s="53">
        <v>49</v>
      </c>
      <c r="B50" s="53" t="s">
        <v>874</v>
      </c>
      <c r="C50" s="53" t="s">
        <v>876</v>
      </c>
      <c r="D50" s="53" t="s">
        <v>877</v>
      </c>
      <c r="E50" s="53" t="s">
        <v>881</v>
      </c>
      <c r="F50" s="53" t="s">
        <v>882</v>
      </c>
      <c r="G50" s="53" t="s">
        <v>883</v>
      </c>
      <c r="H50" s="53" t="s">
        <v>28</v>
      </c>
    </row>
    <row r="51" spans="1:8" ht="11.25">
      <c r="A51" s="53">
        <v>50</v>
      </c>
      <c r="B51" s="53" t="s">
        <v>874</v>
      </c>
      <c r="C51" s="53" t="s">
        <v>884</v>
      </c>
      <c r="D51" s="53" t="s">
        <v>885</v>
      </c>
      <c r="E51" s="53" t="s">
        <v>886</v>
      </c>
      <c r="F51" s="53" t="s">
        <v>887</v>
      </c>
      <c r="G51" s="53" t="s">
        <v>880</v>
      </c>
      <c r="H51" s="53" t="s">
        <v>668</v>
      </c>
    </row>
    <row r="52" spans="1:8" ht="11.25">
      <c r="A52" s="53">
        <v>51</v>
      </c>
      <c r="B52" s="53" t="s">
        <v>874</v>
      </c>
      <c r="C52" s="53" t="s">
        <v>884</v>
      </c>
      <c r="D52" s="53" t="s">
        <v>885</v>
      </c>
      <c r="E52" s="53" t="s">
        <v>888</v>
      </c>
      <c r="F52" s="53" t="s">
        <v>889</v>
      </c>
      <c r="G52" s="53" t="s">
        <v>880</v>
      </c>
      <c r="H52" s="53" t="s">
        <v>668</v>
      </c>
    </row>
    <row r="53" spans="1:8" ht="11.25">
      <c r="A53" s="53">
        <v>52</v>
      </c>
      <c r="B53" s="53" t="s">
        <v>874</v>
      </c>
      <c r="C53" s="53" t="s">
        <v>890</v>
      </c>
      <c r="D53" s="53" t="s">
        <v>891</v>
      </c>
      <c r="E53" s="53" t="s">
        <v>892</v>
      </c>
      <c r="F53" s="53" t="s">
        <v>893</v>
      </c>
      <c r="G53" s="53" t="s">
        <v>880</v>
      </c>
      <c r="H53" s="53" t="s">
        <v>668</v>
      </c>
    </row>
    <row r="54" spans="1:8" ht="11.25">
      <c r="A54" s="53">
        <v>53</v>
      </c>
      <c r="B54" s="53" t="s">
        <v>894</v>
      </c>
      <c r="C54" s="53" t="s">
        <v>896</v>
      </c>
      <c r="D54" s="53" t="s">
        <v>897</v>
      </c>
      <c r="E54" s="53" t="s">
        <v>898</v>
      </c>
      <c r="F54" s="53" t="s">
        <v>899</v>
      </c>
      <c r="G54" s="53" t="s">
        <v>900</v>
      </c>
      <c r="H54" s="53" t="s">
        <v>668</v>
      </c>
    </row>
    <row r="55" spans="1:8" ht="11.25">
      <c r="A55" s="53">
        <v>54</v>
      </c>
      <c r="B55" s="53" t="s">
        <v>894</v>
      </c>
      <c r="C55" s="53" t="s">
        <v>896</v>
      </c>
      <c r="D55" s="53" t="s">
        <v>897</v>
      </c>
      <c r="E55" s="53" t="s">
        <v>901</v>
      </c>
      <c r="F55" s="53" t="s">
        <v>902</v>
      </c>
      <c r="G55" s="53" t="s">
        <v>900</v>
      </c>
      <c r="H55" s="53" t="s">
        <v>668</v>
      </c>
    </row>
    <row r="56" spans="1:8" ht="11.25">
      <c r="A56" s="53">
        <v>55</v>
      </c>
      <c r="B56" s="53" t="s">
        <v>903</v>
      </c>
      <c r="C56" s="53" t="s">
        <v>905</v>
      </c>
      <c r="D56" s="53" t="s">
        <v>906</v>
      </c>
      <c r="E56" s="53" t="s">
        <v>907</v>
      </c>
      <c r="F56" s="53" t="s">
        <v>908</v>
      </c>
      <c r="G56" s="53" t="s">
        <v>909</v>
      </c>
      <c r="H56" s="53" t="s">
        <v>668</v>
      </c>
    </row>
    <row r="57" spans="1:8" ht="11.25">
      <c r="A57" s="53">
        <v>56</v>
      </c>
      <c r="B57" s="53" t="s">
        <v>903</v>
      </c>
      <c r="C57" s="53" t="s">
        <v>905</v>
      </c>
      <c r="D57" s="53" t="s">
        <v>906</v>
      </c>
      <c r="E57" s="53" t="s">
        <v>910</v>
      </c>
      <c r="F57" s="53" t="s">
        <v>911</v>
      </c>
      <c r="G57" s="53" t="s">
        <v>909</v>
      </c>
      <c r="H57" s="53" t="s">
        <v>28</v>
      </c>
    </row>
    <row r="58" spans="1:8" ht="11.25">
      <c r="A58" s="53">
        <v>57</v>
      </c>
      <c r="B58" s="53" t="s">
        <v>912</v>
      </c>
      <c r="C58" s="53" t="s">
        <v>914</v>
      </c>
      <c r="D58" s="53" t="s">
        <v>915</v>
      </c>
      <c r="E58" s="53" t="s">
        <v>916</v>
      </c>
      <c r="F58" s="53" t="s">
        <v>917</v>
      </c>
      <c r="G58" s="53" t="s">
        <v>918</v>
      </c>
      <c r="H58" s="53" t="s">
        <v>668</v>
      </c>
    </row>
    <row r="59" spans="1:8" ht="11.25">
      <c r="A59" s="53">
        <v>58</v>
      </c>
      <c r="B59" s="53" t="s">
        <v>919</v>
      </c>
      <c r="C59" s="53" t="s">
        <v>921</v>
      </c>
      <c r="D59" s="53" t="s">
        <v>922</v>
      </c>
      <c r="E59" s="53" t="s">
        <v>923</v>
      </c>
      <c r="F59" s="53" t="s">
        <v>924</v>
      </c>
      <c r="G59" s="53" t="s">
        <v>925</v>
      </c>
      <c r="H59" s="53" t="s">
        <v>668</v>
      </c>
    </row>
    <row r="60" spans="1:8" ht="11.25">
      <c r="A60" s="53">
        <v>59</v>
      </c>
      <c r="B60" s="53" t="s">
        <v>919</v>
      </c>
      <c r="C60" s="53" t="s">
        <v>921</v>
      </c>
      <c r="D60" s="53" t="s">
        <v>922</v>
      </c>
      <c r="E60" s="53" t="s">
        <v>926</v>
      </c>
      <c r="F60" s="53" t="s">
        <v>927</v>
      </c>
      <c r="G60" s="53" t="s">
        <v>925</v>
      </c>
      <c r="H60" s="53" t="s">
        <v>668</v>
      </c>
    </row>
    <row r="61" spans="1:8" ht="11.25">
      <c r="A61" s="53">
        <v>60</v>
      </c>
      <c r="B61" s="53" t="s">
        <v>919</v>
      </c>
      <c r="C61" s="53" t="s">
        <v>921</v>
      </c>
      <c r="D61" s="53" t="s">
        <v>922</v>
      </c>
      <c r="E61" s="53" t="s">
        <v>928</v>
      </c>
      <c r="F61" s="53" t="s">
        <v>929</v>
      </c>
      <c r="G61" s="53" t="s">
        <v>925</v>
      </c>
      <c r="H61" s="53" t="s">
        <v>668</v>
      </c>
    </row>
    <row r="62" spans="1:8" ht="11.25">
      <c r="A62" s="53">
        <v>61</v>
      </c>
      <c r="B62" s="53" t="s">
        <v>919</v>
      </c>
      <c r="C62" s="53" t="s">
        <v>930</v>
      </c>
      <c r="D62" s="53" t="s">
        <v>931</v>
      </c>
      <c r="E62" s="53" t="s">
        <v>932</v>
      </c>
      <c r="F62" s="53" t="s">
        <v>933</v>
      </c>
      <c r="G62" s="53" t="s">
        <v>925</v>
      </c>
      <c r="H62" s="53" t="s">
        <v>668</v>
      </c>
    </row>
    <row r="63" spans="1:8" ht="11.25">
      <c r="A63" s="53">
        <v>62</v>
      </c>
      <c r="B63" s="53" t="s">
        <v>919</v>
      </c>
      <c r="C63" s="53" t="s">
        <v>930</v>
      </c>
      <c r="D63" s="53" t="s">
        <v>931</v>
      </c>
      <c r="E63" s="53" t="s">
        <v>934</v>
      </c>
      <c r="F63" s="53" t="s">
        <v>226</v>
      </c>
      <c r="G63" s="53" t="s">
        <v>935</v>
      </c>
      <c r="H63" s="53" t="s">
        <v>668</v>
      </c>
    </row>
    <row r="64" spans="1:8" ht="11.25">
      <c r="A64" s="53">
        <v>63</v>
      </c>
      <c r="B64" s="53" t="s">
        <v>919</v>
      </c>
      <c r="C64" s="53" t="s">
        <v>930</v>
      </c>
      <c r="D64" s="53" t="s">
        <v>931</v>
      </c>
      <c r="E64" s="53" t="s">
        <v>936</v>
      </c>
      <c r="F64" s="53" t="s">
        <v>226</v>
      </c>
      <c r="G64" s="53" t="s">
        <v>937</v>
      </c>
      <c r="H64" s="53" t="s">
        <v>668</v>
      </c>
    </row>
    <row r="65" spans="1:8" ht="11.25">
      <c r="A65" s="53">
        <v>64</v>
      </c>
      <c r="B65" s="53" t="s">
        <v>919</v>
      </c>
      <c r="C65" s="53" t="s">
        <v>938</v>
      </c>
      <c r="D65" s="53" t="s">
        <v>939</v>
      </c>
      <c r="E65" s="53" t="s">
        <v>940</v>
      </c>
      <c r="F65" s="53" t="s">
        <v>941</v>
      </c>
      <c r="G65" s="53" t="s">
        <v>925</v>
      </c>
      <c r="H65" s="53" t="s">
        <v>668</v>
      </c>
    </row>
    <row r="66" spans="1:8" ht="11.25">
      <c r="A66" s="53">
        <v>65</v>
      </c>
      <c r="B66" s="53" t="s">
        <v>942</v>
      </c>
      <c r="C66" s="53" t="s">
        <v>944</v>
      </c>
      <c r="D66" s="53" t="s">
        <v>945</v>
      </c>
      <c r="E66" s="53" t="s">
        <v>946</v>
      </c>
      <c r="F66" s="53" t="s">
        <v>947</v>
      </c>
      <c r="G66" s="53" t="s">
        <v>948</v>
      </c>
      <c r="H66" s="53" t="s">
        <v>668</v>
      </c>
    </row>
    <row r="67" spans="1:8" ht="11.25">
      <c r="A67" s="53">
        <v>66</v>
      </c>
      <c r="B67" s="53" t="s">
        <v>949</v>
      </c>
      <c r="C67" s="53" t="s">
        <v>951</v>
      </c>
      <c r="D67" s="53" t="s">
        <v>952</v>
      </c>
      <c r="E67" s="53" t="s">
        <v>953</v>
      </c>
      <c r="F67" s="53" t="s">
        <v>954</v>
      </c>
      <c r="G67" s="53" t="s">
        <v>955</v>
      </c>
      <c r="H67" s="53" t="s">
        <v>668</v>
      </c>
    </row>
    <row r="68" spans="1:8" ht="11.25">
      <c r="A68" s="53">
        <v>67</v>
      </c>
      <c r="B68" s="53" t="s">
        <v>956</v>
      </c>
      <c r="C68" s="53" t="s">
        <v>958</v>
      </c>
      <c r="D68" s="53" t="s">
        <v>957</v>
      </c>
      <c r="E68" s="53" t="s">
        <v>959</v>
      </c>
      <c r="F68" s="53" t="s">
        <v>226</v>
      </c>
      <c r="G68" s="53" t="s">
        <v>925</v>
      </c>
      <c r="H68" s="53" t="s">
        <v>668</v>
      </c>
    </row>
    <row r="69" spans="1:8" ht="11.25">
      <c r="A69" s="53">
        <v>68</v>
      </c>
      <c r="B69" s="53" t="s">
        <v>956</v>
      </c>
      <c r="C69" s="53" t="s">
        <v>958</v>
      </c>
      <c r="D69" s="53" t="s">
        <v>957</v>
      </c>
      <c r="E69" s="53" t="s">
        <v>960</v>
      </c>
      <c r="F69" s="53" t="s">
        <v>961</v>
      </c>
      <c r="G69" s="53" t="s">
        <v>935</v>
      </c>
      <c r="H69" s="53" t="s">
        <v>671</v>
      </c>
    </row>
    <row r="70" spans="1:8" ht="11.25">
      <c r="A70" s="53">
        <v>69</v>
      </c>
      <c r="B70" s="53" t="s">
        <v>956</v>
      </c>
      <c r="C70" s="53" t="s">
        <v>958</v>
      </c>
      <c r="D70" s="53" t="s">
        <v>957</v>
      </c>
      <c r="E70" s="53" t="s">
        <v>962</v>
      </c>
      <c r="F70" s="53" t="s">
        <v>963</v>
      </c>
      <c r="G70" s="53" t="s">
        <v>935</v>
      </c>
      <c r="H70" s="53" t="s">
        <v>668</v>
      </c>
    </row>
    <row r="71" spans="1:8" ht="11.25">
      <c r="A71" s="53">
        <v>70</v>
      </c>
      <c r="B71" s="53" t="s">
        <v>956</v>
      </c>
      <c r="C71" s="53" t="s">
        <v>958</v>
      </c>
      <c r="D71" s="53" t="s">
        <v>957</v>
      </c>
      <c r="E71" s="53" t="s">
        <v>964</v>
      </c>
      <c r="F71" s="53" t="s">
        <v>965</v>
      </c>
      <c r="G71" s="53" t="s">
        <v>935</v>
      </c>
      <c r="H71" s="53" t="s">
        <v>668</v>
      </c>
    </row>
    <row r="72" spans="1:8" ht="11.25">
      <c r="A72" s="53">
        <v>71</v>
      </c>
      <c r="B72" s="53" t="s">
        <v>956</v>
      </c>
      <c r="C72" s="53" t="s">
        <v>958</v>
      </c>
      <c r="D72" s="53" t="s">
        <v>957</v>
      </c>
      <c r="E72" s="53" t="s">
        <v>966</v>
      </c>
      <c r="F72" s="53" t="s">
        <v>967</v>
      </c>
      <c r="G72" s="53" t="s">
        <v>935</v>
      </c>
      <c r="H72" s="53" t="s">
        <v>668</v>
      </c>
    </row>
    <row r="73" spans="1:8" ht="11.25">
      <c r="A73" s="53">
        <v>72</v>
      </c>
      <c r="B73" s="53" t="s">
        <v>956</v>
      </c>
      <c r="C73" s="53" t="s">
        <v>958</v>
      </c>
      <c r="D73" s="53" t="s">
        <v>957</v>
      </c>
      <c r="E73" s="53" t="s">
        <v>968</v>
      </c>
      <c r="F73" s="53" t="s">
        <v>969</v>
      </c>
      <c r="G73" s="53" t="s">
        <v>935</v>
      </c>
      <c r="H73" s="53" t="s">
        <v>668</v>
      </c>
    </row>
    <row r="74" spans="1:8" ht="11.25">
      <c r="A74" s="53">
        <v>73</v>
      </c>
      <c r="B74" s="53" t="s">
        <v>956</v>
      </c>
      <c r="C74" s="53" t="s">
        <v>958</v>
      </c>
      <c r="D74" s="53" t="s">
        <v>957</v>
      </c>
      <c r="E74" s="53" t="s">
        <v>970</v>
      </c>
      <c r="F74" s="53" t="s">
        <v>971</v>
      </c>
      <c r="G74" s="53" t="s">
        <v>972</v>
      </c>
      <c r="H74" s="53" t="s">
        <v>671</v>
      </c>
    </row>
    <row r="75" spans="1:8" ht="11.25">
      <c r="A75" s="53">
        <v>74</v>
      </c>
      <c r="B75" s="53" t="s">
        <v>956</v>
      </c>
      <c r="C75" s="53" t="s">
        <v>958</v>
      </c>
      <c r="D75" s="53" t="s">
        <v>957</v>
      </c>
      <c r="E75" s="53" t="s">
        <v>973</v>
      </c>
      <c r="F75" s="53" t="s">
        <v>974</v>
      </c>
      <c r="G75" s="53" t="s">
        <v>935</v>
      </c>
      <c r="H75" s="53" t="s">
        <v>668</v>
      </c>
    </row>
    <row r="76" spans="1:8" ht="11.25">
      <c r="A76" s="53">
        <v>75</v>
      </c>
      <c r="B76" s="53" t="s">
        <v>975</v>
      </c>
      <c r="C76" s="53" t="s">
        <v>977</v>
      </c>
      <c r="D76" s="53" t="s">
        <v>976</v>
      </c>
      <c r="E76" s="53" t="s">
        <v>978</v>
      </c>
      <c r="F76" s="53" t="s">
        <v>979</v>
      </c>
      <c r="G76" s="53" t="s">
        <v>980</v>
      </c>
      <c r="H76" s="53" t="s">
        <v>668</v>
      </c>
    </row>
    <row r="77" spans="1:8" ht="11.25">
      <c r="A77" s="53">
        <v>76</v>
      </c>
      <c r="B77" s="53" t="s">
        <v>975</v>
      </c>
      <c r="C77" s="53" t="s">
        <v>977</v>
      </c>
      <c r="D77" s="53" t="s">
        <v>976</v>
      </c>
      <c r="E77" s="53" t="s">
        <v>981</v>
      </c>
      <c r="F77" s="53" t="s">
        <v>982</v>
      </c>
      <c r="G77" s="53" t="s">
        <v>983</v>
      </c>
      <c r="H77" s="53" t="s">
        <v>668</v>
      </c>
    </row>
    <row r="78" spans="1:8" ht="11.25">
      <c r="A78" s="53">
        <v>77</v>
      </c>
      <c r="B78" s="53" t="s">
        <v>975</v>
      </c>
      <c r="C78" s="53" t="s">
        <v>977</v>
      </c>
      <c r="D78" s="53" t="s">
        <v>976</v>
      </c>
      <c r="E78" s="53" t="s">
        <v>984</v>
      </c>
      <c r="F78" s="53" t="s">
        <v>985</v>
      </c>
      <c r="G78" s="53" t="s">
        <v>983</v>
      </c>
      <c r="H78" s="53" t="s">
        <v>671</v>
      </c>
    </row>
    <row r="79" spans="1:8" ht="11.25">
      <c r="A79" s="53">
        <v>78</v>
      </c>
      <c r="B79" s="53" t="s">
        <v>975</v>
      </c>
      <c r="C79" s="53" t="s">
        <v>977</v>
      </c>
      <c r="D79" s="53" t="s">
        <v>976</v>
      </c>
      <c r="E79" s="53" t="s">
        <v>986</v>
      </c>
      <c r="F79" s="53" t="s">
        <v>987</v>
      </c>
      <c r="G79" s="53" t="s">
        <v>983</v>
      </c>
      <c r="H79" s="53" t="s">
        <v>668</v>
      </c>
    </row>
    <row r="80" spans="1:8" ht="11.25">
      <c r="A80" s="53">
        <v>79</v>
      </c>
      <c r="B80" s="53" t="s">
        <v>975</v>
      </c>
      <c r="C80" s="53" t="s">
        <v>977</v>
      </c>
      <c r="D80" s="53" t="s">
        <v>976</v>
      </c>
      <c r="E80" s="53" t="s">
        <v>988</v>
      </c>
      <c r="F80" s="53" t="s">
        <v>989</v>
      </c>
      <c r="G80" s="53" t="s">
        <v>983</v>
      </c>
      <c r="H80" s="53" t="s">
        <v>28</v>
      </c>
    </row>
    <row r="81" spans="1:8" ht="11.25">
      <c r="A81" s="53">
        <v>80</v>
      </c>
      <c r="B81" s="53" t="s">
        <v>975</v>
      </c>
      <c r="C81" s="53" t="s">
        <v>977</v>
      </c>
      <c r="D81" s="53" t="s">
        <v>976</v>
      </c>
      <c r="E81" s="53" t="s">
        <v>990</v>
      </c>
      <c r="F81" s="53" t="s">
        <v>991</v>
      </c>
      <c r="G81" s="53" t="s">
        <v>983</v>
      </c>
      <c r="H81" s="53" t="s">
        <v>671</v>
      </c>
    </row>
    <row r="82" spans="1:8" ht="11.25">
      <c r="A82" s="53">
        <v>81</v>
      </c>
      <c r="B82" s="53" t="s">
        <v>975</v>
      </c>
      <c r="C82" s="53" t="s">
        <v>977</v>
      </c>
      <c r="D82" s="53" t="s">
        <v>976</v>
      </c>
      <c r="E82" s="53" t="s">
        <v>992</v>
      </c>
      <c r="F82" s="53" t="s">
        <v>993</v>
      </c>
      <c r="G82" s="53" t="s">
        <v>983</v>
      </c>
      <c r="H82" s="53" t="s">
        <v>668</v>
      </c>
    </row>
    <row r="83" spans="1:8" ht="11.25">
      <c r="A83" s="53">
        <v>82</v>
      </c>
      <c r="B83" s="53" t="s">
        <v>975</v>
      </c>
      <c r="C83" s="53" t="s">
        <v>977</v>
      </c>
      <c r="D83" s="53" t="s">
        <v>976</v>
      </c>
      <c r="E83" s="53" t="s">
        <v>994</v>
      </c>
      <c r="F83" s="53" t="s">
        <v>995</v>
      </c>
      <c r="G83" s="53" t="s">
        <v>983</v>
      </c>
      <c r="H83" s="53" t="s">
        <v>668</v>
      </c>
    </row>
    <row r="84" spans="1:8" ht="11.25">
      <c r="A84" s="53">
        <v>83</v>
      </c>
      <c r="B84" s="53" t="s">
        <v>975</v>
      </c>
      <c r="C84" s="53" t="s">
        <v>977</v>
      </c>
      <c r="D84" s="53" t="s">
        <v>976</v>
      </c>
      <c r="E84" s="53" t="s">
        <v>996</v>
      </c>
      <c r="F84" s="53" t="s">
        <v>997</v>
      </c>
      <c r="G84" s="53" t="s">
        <v>983</v>
      </c>
      <c r="H84" s="53" t="s">
        <v>668</v>
      </c>
    </row>
    <row r="85" spans="1:8" ht="11.25">
      <c r="A85" s="53">
        <v>84</v>
      </c>
      <c r="B85" s="53" t="s">
        <v>975</v>
      </c>
      <c r="C85" s="53" t="s">
        <v>977</v>
      </c>
      <c r="D85" s="53" t="s">
        <v>976</v>
      </c>
      <c r="E85" s="53" t="s">
        <v>998</v>
      </c>
      <c r="F85" s="53" t="s">
        <v>999</v>
      </c>
      <c r="G85" s="53" t="s">
        <v>983</v>
      </c>
      <c r="H85" s="53" t="s">
        <v>668</v>
      </c>
    </row>
    <row r="86" spans="1:8" ht="11.25">
      <c r="A86" s="53">
        <v>85</v>
      </c>
      <c r="B86" s="53" t="s">
        <v>975</v>
      </c>
      <c r="C86" s="53" t="s">
        <v>977</v>
      </c>
      <c r="D86" s="53" t="s">
        <v>976</v>
      </c>
      <c r="E86" s="53" t="s">
        <v>1000</v>
      </c>
      <c r="F86" s="53" t="s">
        <v>1001</v>
      </c>
      <c r="G86" s="53" t="s">
        <v>983</v>
      </c>
      <c r="H86" s="53" t="s">
        <v>668</v>
      </c>
    </row>
    <row r="87" spans="1:8" ht="11.25">
      <c r="A87" s="53">
        <v>86</v>
      </c>
      <c r="B87" s="53" t="s">
        <v>975</v>
      </c>
      <c r="C87" s="53" t="s">
        <v>977</v>
      </c>
      <c r="D87" s="53" t="s">
        <v>976</v>
      </c>
      <c r="E87" s="53" t="s">
        <v>1002</v>
      </c>
      <c r="F87" s="53" t="s">
        <v>1003</v>
      </c>
      <c r="G87" s="53" t="s">
        <v>1004</v>
      </c>
      <c r="H87" s="53" t="s">
        <v>668</v>
      </c>
    </row>
    <row r="88" spans="1:8" ht="11.25">
      <c r="A88" s="53">
        <v>87</v>
      </c>
      <c r="B88" s="53" t="s">
        <v>975</v>
      </c>
      <c r="C88" s="53" t="s">
        <v>977</v>
      </c>
      <c r="D88" s="53" t="s">
        <v>976</v>
      </c>
      <c r="E88" s="53" t="s">
        <v>1005</v>
      </c>
      <c r="F88" s="53" t="s">
        <v>1006</v>
      </c>
      <c r="G88" s="53" t="s">
        <v>983</v>
      </c>
      <c r="H88" s="53" t="s">
        <v>668</v>
      </c>
    </row>
    <row r="89" spans="1:8" ht="11.25">
      <c r="A89" s="53">
        <v>88</v>
      </c>
      <c r="B89" s="53" t="s">
        <v>975</v>
      </c>
      <c r="C89" s="53" t="s">
        <v>977</v>
      </c>
      <c r="D89" s="53" t="s">
        <v>976</v>
      </c>
      <c r="E89" s="53" t="s">
        <v>1007</v>
      </c>
      <c r="F89" s="53" t="s">
        <v>1008</v>
      </c>
      <c r="G89" s="53" t="s">
        <v>983</v>
      </c>
      <c r="H89" s="53" t="s">
        <v>668</v>
      </c>
    </row>
    <row r="90" spans="1:8" ht="11.25">
      <c r="A90" s="53">
        <v>89</v>
      </c>
      <c r="B90" s="53" t="s">
        <v>975</v>
      </c>
      <c r="C90" s="53" t="s">
        <v>977</v>
      </c>
      <c r="D90" s="53" t="s">
        <v>976</v>
      </c>
      <c r="E90" s="53" t="s">
        <v>1009</v>
      </c>
      <c r="F90" s="53" t="s">
        <v>1010</v>
      </c>
      <c r="G90" s="53" t="s">
        <v>983</v>
      </c>
      <c r="H90" s="53" t="s">
        <v>668</v>
      </c>
    </row>
    <row r="91" spans="1:8" ht="11.25">
      <c r="A91" s="53">
        <v>90</v>
      </c>
      <c r="B91" s="53" t="s">
        <v>975</v>
      </c>
      <c r="C91" s="53" t="s">
        <v>977</v>
      </c>
      <c r="D91" s="53" t="s">
        <v>976</v>
      </c>
      <c r="E91" s="53" t="s">
        <v>1011</v>
      </c>
      <c r="F91" s="53" t="s">
        <v>979</v>
      </c>
      <c r="G91" s="53" t="s">
        <v>1012</v>
      </c>
      <c r="H91" s="53" t="s">
        <v>668</v>
      </c>
    </row>
    <row r="92" spans="1:8" ht="11.25">
      <c r="A92" s="53">
        <v>91</v>
      </c>
      <c r="B92" s="53" t="s">
        <v>975</v>
      </c>
      <c r="C92" s="53" t="s">
        <v>977</v>
      </c>
      <c r="D92" s="53" t="s">
        <v>976</v>
      </c>
      <c r="E92" s="53" t="s">
        <v>1013</v>
      </c>
      <c r="F92" s="53" t="s">
        <v>1014</v>
      </c>
      <c r="G92" s="53" t="s">
        <v>983</v>
      </c>
      <c r="H92" s="53" t="s">
        <v>28</v>
      </c>
    </row>
    <row r="93" spans="1:8" ht="11.25">
      <c r="A93" s="53">
        <v>92</v>
      </c>
      <c r="B93" s="53" t="s">
        <v>975</v>
      </c>
      <c r="C93" s="53" t="s">
        <v>977</v>
      </c>
      <c r="D93" s="53" t="s">
        <v>976</v>
      </c>
      <c r="E93" s="53" t="s">
        <v>1015</v>
      </c>
      <c r="F93" s="53" t="s">
        <v>1016</v>
      </c>
      <c r="G93" s="53" t="s">
        <v>983</v>
      </c>
      <c r="H93" s="53" t="s">
        <v>668</v>
      </c>
    </row>
    <row r="94" spans="1:8" ht="11.25">
      <c r="A94" s="53">
        <v>93</v>
      </c>
      <c r="B94" s="53" t="s">
        <v>975</v>
      </c>
      <c r="C94" s="53" t="s">
        <v>977</v>
      </c>
      <c r="D94" s="53" t="s">
        <v>976</v>
      </c>
      <c r="E94" s="53" t="s">
        <v>1017</v>
      </c>
      <c r="F94" s="53" t="s">
        <v>1018</v>
      </c>
      <c r="G94" s="53" t="s">
        <v>1019</v>
      </c>
      <c r="H94" s="53" t="s">
        <v>668</v>
      </c>
    </row>
    <row r="95" spans="1:8" ht="11.25">
      <c r="A95" s="53">
        <v>94</v>
      </c>
      <c r="B95" s="53" t="s">
        <v>975</v>
      </c>
      <c r="C95" s="53" t="s">
        <v>977</v>
      </c>
      <c r="D95" s="53" t="s">
        <v>976</v>
      </c>
      <c r="E95" s="53" t="s">
        <v>1020</v>
      </c>
      <c r="F95" s="53" t="s">
        <v>1021</v>
      </c>
      <c r="G95" s="53" t="s">
        <v>983</v>
      </c>
      <c r="H95" s="53" t="s">
        <v>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0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332</v>
      </c>
      <c r="B1" s="48" t="s">
        <v>331</v>
      </c>
      <c r="C1" s="48" t="s">
        <v>344</v>
      </c>
    </row>
    <row r="2" spans="1:5" ht="11.25">
      <c r="A2" s="48" t="s">
        <v>677</v>
      </c>
      <c r="B2" s="48" t="s">
        <v>1023</v>
      </c>
      <c r="C2" s="48" t="s">
        <v>1024</v>
      </c>
      <c r="D2" s="48" t="s">
        <v>677</v>
      </c>
      <c r="E2" s="48" t="s">
        <v>256</v>
      </c>
    </row>
    <row r="3" spans="1:5" ht="11.25">
      <c r="A3" s="48" t="s">
        <v>677</v>
      </c>
      <c r="B3" s="48" t="s">
        <v>1025</v>
      </c>
      <c r="C3" s="48" t="s">
        <v>1026</v>
      </c>
      <c r="D3" s="48" t="s">
        <v>684</v>
      </c>
      <c r="E3" s="48" t="s">
        <v>138</v>
      </c>
    </row>
    <row r="4" spans="1:5" ht="11.25">
      <c r="A4" s="48" t="s">
        <v>677</v>
      </c>
      <c r="B4" s="48" t="s">
        <v>677</v>
      </c>
      <c r="C4" s="48" t="s">
        <v>678</v>
      </c>
      <c r="D4" s="48" t="s">
        <v>711</v>
      </c>
      <c r="E4" s="48" t="s">
        <v>139</v>
      </c>
    </row>
    <row r="5" spans="1:5" ht="11.25">
      <c r="A5" s="48" t="s">
        <v>677</v>
      </c>
      <c r="B5" s="48" t="s">
        <v>679</v>
      </c>
      <c r="C5" s="48" t="s">
        <v>680</v>
      </c>
      <c r="D5" s="48" t="s">
        <v>724</v>
      </c>
      <c r="E5" s="48" t="s">
        <v>140</v>
      </c>
    </row>
    <row r="6" spans="1:5" ht="11.25">
      <c r="A6" s="48" t="s">
        <v>677</v>
      </c>
      <c r="B6" s="48" t="s">
        <v>1027</v>
      </c>
      <c r="C6" s="48" t="s">
        <v>1028</v>
      </c>
      <c r="D6" s="48" t="s">
        <v>734</v>
      </c>
      <c r="E6" s="48" t="s">
        <v>141</v>
      </c>
    </row>
    <row r="7" spans="1:5" ht="11.25">
      <c r="A7" s="48" t="s">
        <v>677</v>
      </c>
      <c r="B7" s="48" t="s">
        <v>1029</v>
      </c>
      <c r="C7" s="48" t="s">
        <v>1030</v>
      </c>
      <c r="D7" s="48" t="s">
        <v>741</v>
      </c>
      <c r="E7" s="48" t="s">
        <v>142</v>
      </c>
    </row>
    <row r="8" spans="1:5" ht="11.25">
      <c r="A8" s="48" t="s">
        <v>677</v>
      </c>
      <c r="B8" s="48" t="s">
        <v>1031</v>
      </c>
      <c r="C8" s="48" t="s">
        <v>1032</v>
      </c>
      <c r="D8" s="48" t="s">
        <v>755</v>
      </c>
      <c r="E8" s="48" t="s">
        <v>143</v>
      </c>
    </row>
    <row r="9" spans="1:5" ht="11.25">
      <c r="A9" s="48" t="s">
        <v>677</v>
      </c>
      <c r="B9" s="48" t="s">
        <v>1033</v>
      </c>
      <c r="C9" s="48" t="s">
        <v>1034</v>
      </c>
      <c r="D9" s="48" t="s">
        <v>766</v>
      </c>
      <c r="E9" s="48" t="s">
        <v>144</v>
      </c>
    </row>
    <row r="10" spans="1:5" ht="11.25">
      <c r="A10" s="48" t="s">
        <v>684</v>
      </c>
      <c r="B10" s="48" t="s">
        <v>1035</v>
      </c>
      <c r="C10" s="48" t="s">
        <v>1036</v>
      </c>
      <c r="D10" s="48" t="s">
        <v>773</v>
      </c>
      <c r="E10" s="48" t="s">
        <v>145</v>
      </c>
    </row>
    <row r="11" spans="1:5" ht="11.25">
      <c r="A11" s="48" t="s">
        <v>684</v>
      </c>
      <c r="B11" s="48" t="s">
        <v>1037</v>
      </c>
      <c r="C11" s="48" t="s">
        <v>1038</v>
      </c>
      <c r="D11" s="48" t="s">
        <v>786</v>
      </c>
      <c r="E11" s="48" t="s">
        <v>146</v>
      </c>
    </row>
    <row r="12" spans="1:5" ht="11.25">
      <c r="A12" s="48" t="s">
        <v>684</v>
      </c>
      <c r="B12" s="48" t="s">
        <v>1039</v>
      </c>
      <c r="C12" s="48" t="s">
        <v>685</v>
      </c>
      <c r="D12" s="48" t="s">
        <v>793</v>
      </c>
      <c r="E12" s="48" t="s">
        <v>147</v>
      </c>
    </row>
    <row r="13" spans="1:5" ht="11.25">
      <c r="A13" s="48" t="s">
        <v>684</v>
      </c>
      <c r="B13" s="48" t="s">
        <v>684</v>
      </c>
      <c r="C13" s="48" t="s">
        <v>685</v>
      </c>
      <c r="D13" s="48" t="s">
        <v>808</v>
      </c>
      <c r="E13" s="48" t="s">
        <v>148</v>
      </c>
    </row>
    <row r="14" spans="1:5" ht="11.25">
      <c r="A14" s="48" t="s">
        <v>684</v>
      </c>
      <c r="B14" s="48" t="s">
        <v>1040</v>
      </c>
      <c r="C14" s="48" t="s">
        <v>1041</v>
      </c>
      <c r="D14" s="48" t="s">
        <v>823</v>
      </c>
      <c r="E14" s="48" t="s">
        <v>149</v>
      </c>
    </row>
    <row r="15" spans="1:5" ht="11.25">
      <c r="A15" s="48" t="s">
        <v>684</v>
      </c>
      <c r="B15" s="48" t="s">
        <v>1042</v>
      </c>
      <c r="C15" s="48" t="s">
        <v>1043</v>
      </c>
      <c r="D15" s="48" t="s">
        <v>838</v>
      </c>
      <c r="E15" s="48" t="s">
        <v>150</v>
      </c>
    </row>
    <row r="16" spans="1:5" ht="11.25">
      <c r="A16" s="48" t="s">
        <v>684</v>
      </c>
      <c r="B16" s="48" t="s">
        <v>686</v>
      </c>
      <c r="C16" s="48" t="s">
        <v>687</v>
      </c>
      <c r="D16" s="48" t="s">
        <v>845</v>
      </c>
      <c r="E16" s="48" t="s">
        <v>151</v>
      </c>
    </row>
    <row r="17" spans="1:5" ht="11.25">
      <c r="A17" s="48" t="s">
        <v>684</v>
      </c>
      <c r="B17" s="48" t="s">
        <v>1044</v>
      </c>
      <c r="C17" s="48" t="s">
        <v>1045</v>
      </c>
      <c r="D17" s="48" t="s">
        <v>852</v>
      </c>
      <c r="E17" s="48" t="s">
        <v>152</v>
      </c>
    </row>
    <row r="18" spans="1:5" ht="11.25">
      <c r="A18" s="48" t="s">
        <v>684</v>
      </c>
      <c r="B18" s="48" t="s">
        <v>693</v>
      </c>
      <c r="C18" s="48" t="s">
        <v>694</v>
      </c>
      <c r="D18" s="48" t="s">
        <v>859</v>
      </c>
      <c r="E18" s="48" t="s">
        <v>153</v>
      </c>
    </row>
    <row r="19" spans="1:5" ht="11.25">
      <c r="A19" s="48" t="s">
        <v>684</v>
      </c>
      <c r="B19" s="48" t="s">
        <v>701</v>
      </c>
      <c r="C19" s="48" t="s">
        <v>702</v>
      </c>
      <c r="D19" s="48" t="s">
        <v>874</v>
      </c>
      <c r="E19" s="48" t="s">
        <v>154</v>
      </c>
    </row>
    <row r="20" spans="1:5" ht="11.25">
      <c r="A20" s="48" t="s">
        <v>684</v>
      </c>
      <c r="B20" s="48" t="s">
        <v>1046</v>
      </c>
      <c r="C20" s="48" t="s">
        <v>1047</v>
      </c>
      <c r="D20" s="48" t="s">
        <v>894</v>
      </c>
      <c r="E20" s="48" t="s">
        <v>155</v>
      </c>
    </row>
    <row r="21" spans="1:5" ht="11.25">
      <c r="A21" s="48" t="s">
        <v>684</v>
      </c>
      <c r="B21" s="48" t="s">
        <v>1048</v>
      </c>
      <c r="C21" s="48" t="s">
        <v>1049</v>
      </c>
      <c r="D21" s="48" t="s">
        <v>903</v>
      </c>
      <c r="E21" s="48" t="s">
        <v>247</v>
      </c>
    </row>
    <row r="22" spans="1:5" ht="11.25">
      <c r="A22" s="48" t="s">
        <v>684</v>
      </c>
      <c r="B22" s="48" t="s">
        <v>707</v>
      </c>
      <c r="C22" s="48" t="s">
        <v>708</v>
      </c>
      <c r="D22" s="48" t="s">
        <v>912</v>
      </c>
      <c r="E22" s="48" t="s">
        <v>248</v>
      </c>
    </row>
    <row r="23" spans="1:5" ht="11.25">
      <c r="A23" s="48" t="s">
        <v>711</v>
      </c>
      <c r="B23" s="48" t="s">
        <v>713</v>
      </c>
      <c r="C23" s="48" t="s">
        <v>714</v>
      </c>
      <c r="D23" s="48" t="s">
        <v>919</v>
      </c>
      <c r="E23" s="48" t="s">
        <v>249</v>
      </c>
    </row>
    <row r="24" spans="1:5" ht="11.25">
      <c r="A24" s="48" t="s">
        <v>711</v>
      </c>
      <c r="B24" s="48" t="s">
        <v>711</v>
      </c>
      <c r="C24" s="48" t="s">
        <v>712</v>
      </c>
      <c r="D24" s="48" t="s">
        <v>942</v>
      </c>
      <c r="E24" s="48" t="s">
        <v>250</v>
      </c>
    </row>
    <row r="25" spans="1:5" ht="11.25">
      <c r="A25" s="48" t="s">
        <v>711</v>
      </c>
      <c r="B25" s="48" t="s">
        <v>1050</v>
      </c>
      <c r="C25" s="48" t="s">
        <v>1051</v>
      </c>
      <c r="D25" s="48" t="s">
        <v>949</v>
      </c>
      <c r="E25" s="48" t="s">
        <v>251</v>
      </c>
    </row>
    <row r="26" spans="1:5" ht="11.25">
      <c r="A26" s="48" t="s">
        <v>711</v>
      </c>
      <c r="B26" s="48" t="s">
        <v>1052</v>
      </c>
      <c r="C26" s="48" t="s">
        <v>1053</v>
      </c>
      <c r="D26" s="48" t="s">
        <v>956</v>
      </c>
      <c r="E26" s="48" t="s">
        <v>252</v>
      </c>
    </row>
    <row r="27" spans="1:5" ht="11.25">
      <c r="A27" s="48" t="s">
        <v>711</v>
      </c>
      <c r="B27" s="48" t="s">
        <v>1054</v>
      </c>
      <c r="C27" s="48" t="s">
        <v>1055</v>
      </c>
      <c r="D27" s="48" t="s">
        <v>975</v>
      </c>
      <c r="E27" s="48" t="s">
        <v>253</v>
      </c>
    </row>
    <row r="28" spans="1:3" ht="11.25">
      <c r="A28" s="48" t="s">
        <v>711</v>
      </c>
      <c r="B28" s="48" t="s">
        <v>1056</v>
      </c>
      <c r="C28" s="48" t="s">
        <v>1057</v>
      </c>
    </row>
    <row r="29" spans="1:3" ht="11.25">
      <c r="A29" s="48" t="s">
        <v>711</v>
      </c>
      <c r="B29" s="48" t="s">
        <v>1058</v>
      </c>
      <c r="C29" s="48" t="s">
        <v>1059</v>
      </c>
    </row>
    <row r="30" spans="1:3" ht="11.25">
      <c r="A30" s="48" t="s">
        <v>711</v>
      </c>
      <c r="B30" s="48" t="s">
        <v>1060</v>
      </c>
      <c r="C30" s="48" t="s">
        <v>1061</v>
      </c>
    </row>
    <row r="31" spans="1:3" ht="11.25">
      <c r="A31" s="48" t="s">
        <v>711</v>
      </c>
      <c r="B31" s="48" t="s">
        <v>720</v>
      </c>
      <c r="C31" s="48" t="s">
        <v>721</v>
      </c>
    </row>
    <row r="32" spans="1:3" ht="11.25">
      <c r="A32" s="48" t="s">
        <v>711</v>
      </c>
      <c r="B32" s="48" t="s">
        <v>1062</v>
      </c>
      <c r="C32" s="48" t="s">
        <v>1063</v>
      </c>
    </row>
    <row r="33" spans="1:3" ht="11.25">
      <c r="A33" s="48" t="s">
        <v>724</v>
      </c>
      <c r="B33" s="48" t="s">
        <v>1064</v>
      </c>
      <c r="C33" s="48" t="s">
        <v>1065</v>
      </c>
    </row>
    <row r="34" spans="1:3" ht="11.25">
      <c r="A34" s="48" t="s">
        <v>724</v>
      </c>
      <c r="B34" s="48" t="s">
        <v>726</v>
      </c>
      <c r="C34" s="48" t="s">
        <v>727</v>
      </c>
    </row>
    <row r="35" spans="1:3" ht="11.25">
      <c r="A35" s="48" t="s">
        <v>724</v>
      </c>
      <c r="B35" s="48" t="s">
        <v>724</v>
      </c>
      <c r="C35" s="48" t="s">
        <v>725</v>
      </c>
    </row>
    <row r="36" spans="1:3" ht="11.25">
      <c r="A36" s="48" t="s">
        <v>724</v>
      </c>
      <c r="B36" s="48" t="s">
        <v>1066</v>
      </c>
      <c r="C36" s="48" t="s">
        <v>1067</v>
      </c>
    </row>
    <row r="37" spans="1:3" ht="11.25">
      <c r="A37" s="48" t="s">
        <v>724</v>
      </c>
      <c r="B37" s="48" t="s">
        <v>1068</v>
      </c>
      <c r="C37" s="48" t="s">
        <v>1069</v>
      </c>
    </row>
    <row r="38" spans="1:3" ht="11.25">
      <c r="A38" s="48" t="s">
        <v>724</v>
      </c>
      <c r="B38" s="48" t="s">
        <v>1070</v>
      </c>
      <c r="C38" s="48" t="s">
        <v>1071</v>
      </c>
    </row>
    <row r="39" spans="1:3" ht="11.25">
      <c r="A39" s="48" t="s">
        <v>724</v>
      </c>
      <c r="B39" s="48" t="s">
        <v>1072</v>
      </c>
      <c r="C39" s="48" t="s">
        <v>1073</v>
      </c>
    </row>
    <row r="40" spans="1:3" ht="11.25">
      <c r="A40" s="48" t="s">
        <v>734</v>
      </c>
      <c r="B40" s="48" t="s">
        <v>1074</v>
      </c>
      <c r="C40" s="48" t="s">
        <v>1075</v>
      </c>
    </row>
    <row r="41" spans="1:3" ht="11.25">
      <c r="A41" s="48" t="s">
        <v>734</v>
      </c>
      <c r="B41" s="48" t="s">
        <v>1076</v>
      </c>
      <c r="C41" s="48" t="s">
        <v>1077</v>
      </c>
    </row>
    <row r="42" spans="1:3" ht="11.25">
      <c r="A42" s="48" t="s">
        <v>734</v>
      </c>
      <c r="B42" s="48" t="s">
        <v>736</v>
      </c>
      <c r="C42" s="48" t="s">
        <v>737</v>
      </c>
    </row>
    <row r="43" spans="1:3" ht="11.25">
      <c r="A43" s="48" t="s">
        <v>734</v>
      </c>
      <c r="B43" s="48" t="s">
        <v>734</v>
      </c>
      <c r="C43" s="48" t="s">
        <v>735</v>
      </c>
    </row>
    <row r="44" spans="1:3" ht="11.25">
      <c r="A44" s="48" t="s">
        <v>734</v>
      </c>
      <c r="B44" s="48" t="s">
        <v>1078</v>
      </c>
      <c r="C44" s="48" t="s">
        <v>1079</v>
      </c>
    </row>
    <row r="45" spans="1:3" ht="11.25">
      <c r="A45" s="48" t="s">
        <v>734</v>
      </c>
      <c r="B45" s="48" t="s">
        <v>1080</v>
      </c>
      <c r="C45" s="48" t="s">
        <v>1081</v>
      </c>
    </row>
    <row r="46" spans="1:3" ht="11.25">
      <c r="A46" s="48" t="s">
        <v>734</v>
      </c>
      <c r="B46" s="48" t="s">
        <v>1082</v>
      </c>
      <c r="C46" s="48" t="s">
        <v>1083</v>
      </c>
    </row>
    <row r="47" spans="1:3" ht="11.25">
      <c r="A47" s="48" t="s">
        <v>741</v>
      </c>
      <c r="B47" s="48" t="s">
        <v>743</v>
      </c>
      <c r="C47" s="48" t="s">
        <v>744</v>
      </c>
    </row>
    <row r="48" spans="1:3" ht="11.25">
      <c r="A48" s="48" t="s">
        <v>741</v>
      </c>
      <c r="B48" s="48" t="s">
        <v>751</v>
      </c>
      <c r="C48" s="48" t="s">
        <v>752</v>
      </c>
    </row>
    <row r="49" spans="1:3" ht="11.25">
      <c r="A49" s="48" t="s">
        <v>741</v>
      </c>
      <c r="B49" s="48" t="s">
        <v>741</v>
      </c>
      <c r="C49" s="48" t="s">
        <v>742</v>
      </c>
    </row>
    <row r="50" spans="1:3" ht="11.25">
      <c r="A50" s="48" t="s">
        <v>741</v>
      </c>
      <c r="B50" s="48" t="s">
        <v>1084</v>
      </c>
      <c r="C50" s="48" t="s">
        <v>1085</v>
      </c>
    </row>
    <row r="51" spans="1:3" ht="11.25">
      <c r="A51" s="48" t="s">
        <v>741</v>
      </c>
      <c r="B51" s="48" t="s">
        <v>1086</v>
      </c>
      <c r="C51" s="48" t="s">
        <v>1087</v>
      </c>
    </row>
    <row r="52" spans="1:3" ht="11.25">
      <c r="A52" s="48" t="s">
        <v>755</v>
      </c>
      <c r="B52" s="48" t="s">
        <v>1088</v>
      </c>
      <c r="C52" s="48" t="s">
        <v>1089</v>
      </c>
    </row>
    <row r="53" spans="1:3" ht="11.25">
      <c r="A53" s="48" t="s">
        <v>755</v>
      </c>
      <c r="B53" s="48" t="s">
        <v>1090</v>
      </c>
      <c r="C53" s="48" t="s">
        <v>1091</v>
      </c>
    </row>
    <row r="54" spans="1:3" ht="11.25">
      <c r="A54" s="48" t="s">
        <v>755</v>
      </c>
      <c r="B54" s="48" t="s">
        <v>1092</v>
      </c>
      <c r="C54" s="48" t="s">
        <v>1093</v>
      </c>
    </row>
    <row r="55" spans="1:3" ht="11.25">
      <c r="A55" s="48" t="s">
        <v>755</v>
      </c>
      <c r="B55" s="48" t="s">
        <v>1094</v>
      </c>
      <c r="C55" s="48" t="s">
        <v>1095</v>
      </c>
    </row>
    <row r="56" spans="1:3" ht="11.25">
      <c r="A56" s="48" t="s">
        <v>755</v>
      </c>
      <c r="B56" s="48" t="s">
        <v>755</v>
      </c>
      <c r="C56" s="48" t="s">
        <v>756</v>
      </c>
    </row>
    <row r="57" spans="1:3" ht="11.25">
      <c r="A57" s="48" t="s">
        <v>755</v>
      </c>
      <c r="B57" s="48" t="s">
        <v>757</v>
      </c>
      <c r="C57" s="48" t="s">
        <v>758</v>
      </c>
    </row>
    <row r="58" spans="1:3" ht="11.25">
      <c r="A58" s="48" t="s">
        <v>755</v>
      </c>
      <c r="B58" s="48" t="s">
        <v>1096</v>
      </c>
      <c r="C58" s="48" t="s">
        <v>1097</v>
      </c>
    </row>
    <row r="59" spans="1:3" ht="11.25">
      <c r="A59" s="48" t="s">
        <v>755</v>
      </c>
      <c r="B59" s="48" t="s">
        <v>1098</v>
      </c>
      <c r="C59" s="48" t="s">
        <v>1099</v>
      </c>
    </row>
    <row r="60" spans="1:3" ht="11.25">
      <c r="A60" s="48" t="s">
        <v>755</v>
      </c>
      <c r="B60" s="48" t="s">
        <v>1100</v>
      </c>
      <c r="C60" s="48" t="s">
        <v>1101</v>
      </c>
    </row>
    <row r="61" spans="1:3" ht="11.25">
      <c r="A61" s="48" t="s">
        <v>755</v>
      </c>
      <c r="B61" s="48" t="s">
        <v>1102</v>
      </c>
      <c r="C61" s="48" t="s">
        <v>1103</v>
      </c>
    </row>
    <row r="62" spans="1:3" ht="11.25">
      <c r="A62" s="48" t="s">
        <v>766</v>
      </c>
      <c r="B62" s="48" t="s">
        <v>1104</v>
      </c>
      <c r="C62" s="48" t="s">
        <v>1105</v>
      </c>
    </row>
    <row r="63" spans="1:3" ht="11.25">
      <c r="A63" s="48" t="s">
        <v>766</v>
      </c>
      <c r="B63" s="48" t="s">
        <v>768</v>
      </c>
      <c r="C63" s="48" t="s">
        <v>769</v>
      </c>
    </row>
    <row r="64" spans="1:3" ht="11.25">
      <c r="A64" s="48" t="s">
        <v>766</v>
      </c>
      <c r="B64" s="48" t="s">
        <v>1106</v>
      </c>
      <c r="C64" s="48" t="s">
        <v>1107</v>
      </c>
    </row>
    <row r="65" spans="1:3" ht="11.25">
      <c r="A65" s="48" t="s">
        <v>766</v>
      </c>
      <c r="B65" s="48" t="s">
        <v>766</v>
      </c>
      <c r="C65" s="48" t="s">
        <v>767</v>
      </c>
    </row>
    <row r="66" spans="1:3" ht="11.25">
      <c r="A66" s="48" t="s">
        <v>766</v>
      </c>
      <c r="B66" s="48" t="s">
        <v>1108</v>
      </c>
      <c r="C66" s="48" t="s">
        <v>1109</v>
      </c>
    </row>
    <row r="67" spans="1:3" ht="11.25">
      <c r="A67" s="48" t="s">
        <v>766</v>
      </c>
      <c r="B67" s="48" t="s">
        <v>1110</v>
      </c>
      <c r="C67" s="48" t="s">
        <v>1111</v>
      </c>
    </row>
    <row r="68" spans="1:3" ht="11.25">
      <c r="A68" s="48" t="s">
        <v>766</v>
      </c>
      <c r="B68" s="48" t="s">
        <v>1112</v>
      </c>
      <c r="C68" s="48" t="s">
        <v>1113</v>
      </c>
    </row>
    <row r="69" spans="1:3" ht="11.25">
      <c r="A69" s="48" t="s">
        <v>766</v>
      </c>
      <c r="B69" s="48" t="s">
        <v>1114</v>
      </c>
      <c r="C69" s="48" t="s">
        <v>1115</v>
      </c>
    </row>
    <row r="70" spans="1:3" ht="11.25">
      <c r="A70" s="48" t="s">
        <v>773</v>
      </c>
      <c r="B70" s="48" t="s">
        <v>1116</v>
      </c>
      <c r="C70" s="48" t="s">
        <v>1117</v>
      </c>
    </row>
    <row r="71" spans="1:3" ht="11.25">
      <c r="A71" s="48" t="s">
        <v>773</v>
      </c>
      <c r="B71" s="48" t="s">
        <v>775</v>
      </c>
      <c r="C71" s="48" t="s">
        <v>776</v>
      </c>
    </row>
    <row r="72" spans="1:3" ht="11.25">
      <c r="A72" s="48" t="s">
        <v>773</v>
      </c>
      <c r="B72" s="48" t="s">
        <v>1118</v>
      </c>
      <c r="C72" s="48" t="s">
        <v>1119</v>
      </c>
    </row>
    <row r="73" spans="1:3" ht="11.25">
      <c r="A73" s="48" t="s">
        <v>773</v>
      </c>
      <c r="B73" s="48" t="s">
        <v>1120</v>
      </c>
      <c r="C73" s="48" t="s">
        <v>1121</v>
      </c>
    </row>
    <row r="74" spans="1:3" ht="11.25">
      <c r="A74" s="48" t="s">
        <v>773</v>
      </c>
      <c r="B74" s="48" t="s">
        <v>1122</v>
      </c>
      <c r="C74" s="48" t="s">
        <v>1123</v>
      </c>
    </row>
    <row r="75" spans="1:3" ht="11.25">
      <c r="A75" s="48" t="s">
        <v>773</v>
      </c>
      <c r="B75" s="48" t="s">
        <v>780</v>
      </c>
      <c r="C75" s="48" t="s">
        <v>781</v>
      </c>
    </row>
    <row r="76" spans="1:3" ht="11.25">
      <c r="A76" s="48" t="s">
        <v>773</v>
      </c>
      <c r="B76" s="48" t="s">
        <v>773</v>
      </c>
      <c r="C76" s="48" t="s">
        <v>774</v>
      </c>
    </row>
    <row r="77" spans="1:3" ht="11.25">
      <c r="A77" s="48" t="s">
        <v>773</v>
      </c>
      <c r="B77" s="48" t="s">
        <v>1124</v>
      </c>
      <c r="C77" s="48" t="s">
        <v>1125</v>
      </c>
    </row>
    <row r="78" spans="1:3" ht="11.25">
      <c r="A78" s="48" t="s">
        <v>773</v>
      </c>
      <c r="B78" s="48" t="s">
        <v>1126</v>
      </c>
      <c r="C78" s="48" t="s">
        <v>1127</v>
      </c>
    </row>
    <row r="79" spans="1:3" ht="11.25">
      <c r="A79" s="48" t="s">
        <v>773</v>
      </c>
      <c r="B79" s="48" t="s">
        <v>1128</v>
      </c>
      <c r="C79" s="48" t="s">
        <v>1129</v>
      </c>
    </row>
    <row r="80" spans="1:3" ht="11.25">
      <c r="A80" s="48" t="s">
        <v>773</v>
      </c>
      <c r="B80" s="48" t="s">
        <v>1130</v>
      </c>
      <c r="C80" s="48" t="s">
        <v>1131</v>
      </c>
    </row>
    <row r="81" spans="1:3" ht="11.25">
      <c r="A81" s="48" t="s">
        <v>773</v>
      </c>
      <c r="B81" s="48" t="s">
        <v>1132</v>
      </c>
      <c r="C81" s="48" t="s">
        <v>1133</v>
      </c>
    </row>
    <row r="82" spans="1:3" ht="11.25">
      <c r="A82" s="48" t="s">
        <v>786</v>
      </c>
      <c r="B82" s="48" t="s">
        <v>1134</v>
      </c>
      <c r="C82" s="48" t="s">
        <v>1135</v>
      </c>
    </row>
    <row r="83" spans="1:3" ht="11.25">
      <c r="A83" s="48" t="s">
        <v>786</v>
      </c>
      <c r="B83" s="48" t="s">
        <v>1136</v>
      </c>
      <c r="C83" s="48" t="s">
        <v>1137</v>
      </c>
    </row>
    <row r="84" spans="1:3" ht="11.25">
      <c r="A84" s="48" t="s">
        <v>786</v>
      </c>
      <c r="B84" s="48" t="s">
        <v>1138</v>
      </c>
      <c r="C84" s="48" t="s">
        <v>1139</v>
      </c>
    </row>
    <row r="85" spans="1:3" ht="11.25">
      <c r="A85" s="48" t="s">
        <v>786</v>
      </c>
      <c r="B85" s="48" t="s">
        <v>1140</v>
      </c>
      <c r="C85" s="48" t="s">
        <v>1141</v>
      </c>
    </row>
    <row r="86" spans="1:3" ht="11.25">
      <c r="A86" s="48" t="s">
        <v>786</v>
      </c>
      <c r="B86" s="48" t="s">
        <v>1142</v>
      </c>
      <c r="C86" s="48" t="s">
        <v>1143</v>
      </c>
    </row>
    <row r="87" spans="1:3" ht="11.25">
      <c r="A87" s="48" t="s">
        <v>786</v>
      </c>
      <c r="B87" s="48" t="s">
        <v>1144</v>
      </c>
      <c r="C87" s="48" t="s">
        <v>1145</v>
      </c>
    </row>
    <row r="88" spans="1:3" ht="11.25">
      <c r="A88" s="48" t="s">
        <v>786</v>
      </c>
      <c r="B88" s="48" t="s">
        <v>788</v>
      </c>
      <c r="C88" s="48" t="s">
        <v>789</v>
      </c>
    </row>
    <row r="89" spans="1:3" ht="11.25">
      <c r="A89" s="48" t="s">
        <v>786</v>
      </c>
      <c r="B89" s="48" t="s">
        <v>786</v>
      </c>
      <c r="C89" s="48" t="s">
        <v>787</v>
      </c>
    </row>
    <row r="90" spans="1:3" ht="11.25">
      <c r="A90" s="48" t="s">
        <v>786</v>
      </c>
      <c r="B90" s="48" t="s">
        <v>1146</v>
      </c>
      <c r="C90" s="48" t="s">
        <v>1147</v>
      </c>
    </row>
    <row r="91" spans="1:3" ht="11.25">
      <c r="A91" s="48" t="s">
        <v>786</v>
      </c>
      <c r="B91" s="48" t="s">
        <v>1148</v>
      </c>
      <c r="C91" s="48" t="s">
        <v>1149</v>
      </c>
    </row>
    <row r="92" spans="1:3" ht="11.25">
      <c r="A92" s="48" t="s">
        <v>793</v>
      </c>
      <c r="B92" s="48" t="s">
        <v>1150</v>
      </c>
      <c r="C92" s="48" t="s">
        <v>1151</v>
      </c>
    </row>
    <row r="93" spans="1:3" ht="11.25">
      <c r="A93" s="48" t="s">
        <v>793</v>
      </c>
      <c r="B93" s="48" t="s">
        <v>1152</v>
      </c>
      <c r="C93" s="48" t="s">
        <v>1153</v>
      </c>
    </row>
    <row r="94" spans="1:3" ht="11.25">
      <c r="A94" s="48" t="s">
        <v>793</v>
      </c>
      <c r="B94" s="48" t="s">
        <v>1154</v>
      </c>
      <c r="C94" s="48" t="s">
        <v>1155</v>
      </c>
    </row>
    <row r="95" spans="1:3" ht="11.25">
      <c r="A95" s="48" t="s">
        <v>793</v>
      </c>
      <c r="B95" s="48" t="s">
        <v>1156</v>
      </c>
      <c r="C95" s="48" t="s">
        <v>1157</v>
      </c>
    </row>
    <row r="96" spans="1:3" ht="11.25">
      <c r="A96" s="48" t="s">
        <v>793</v>
      </c>
      <c r="B96" s="48" t="s">
        <v>1158</v>
      </c>
      <c r="C96" s="48" t="s">
        <v>1159</v>
      </c>
    </row>
    <row r="97" spans="1:3" ht="11.25">
      <c r="A97" s="48" t="s">
        <v>793</v>
      </c>
      <c r="B97" s="48" t="s">
        <v>795</v>
      </c>
      <c r="C97" s="48" t="s">
        <v>796</v>
      </c>
    </row>
    <row r="98" spans="1:3" ht="11.25">
      <c r="A98" s="48" t="s">
        <v>793</v>
      </c>
      <c r="B98" s="48" t="s">
        <v>1160</v>
      </c>
      <c r="C98" s="48" t="s">
        <v>1161</v>
      </c>
    </row>
    <row r="99" spans="1:3" ht="11.25">
      <c r="A99" s="48" t="s">
        <v>793</v>
      </c>
      <c r="B99" s="48" t="s">
        <v>793</v>
      </c>
      <c r="C99" s="48" t="s">
        <v>794</v>
      </c>
    </row>
    <row r="100" spans="1:3" ht="11.25">
      <c r="A100" s="48" t="s">
        <v>793</v>
      </c>
      <c r="B100" s="48" t="s">
        <v>804</v>
      </c>
      <c r="C100" s="48" t="s">
        <v>805</v>
      </c>
    </row>
    <row r="101" spans="1:3" ht="11.25">
      <c r="A101" s="48" t="s">
        <v>793</v>
      </c>
      <c r="B101" s="48" t="s">
        <v>1052</v>
      </c>
      <c r="C101" s="48" t="s">
        <v>1162</v>
      </c>
    </row>
    <row r="102" spans="1:3" ht="11.25">
      <c r="A102" s="48" t="s">
        <v>793</v>
      </c>
      <c r="B102" s="48" t="s">
        <v>1163</v>
      </c>
      <c r="C102" s="48" t="s">
        <v>1164</v>
      </c>
    </row>
    <row r="103" spans="1:3" ht="11.25">
      <c r="A103" s="48" t="s">
        <v>808</v>
      </c>
      <c r="B103" s="48" t="s">
        <v>1165</v>
      </c>
      <c r="C103" s="48" t="s">
        <v>1166</v>
      </c>
    </row>
    <row r="104" spans="1:3" ht="11.25">
      <c r="A104" s="48" t="s">
        <v>808</v>
      </c>
      <c r="B104" s="48" t="s">
        <v>1167</v>
      </c>
      <c r="C104" s="48" t="s">
        <v>1168</v>
      </c>
    </row>
    <row r="105" spans="1:3" ht="11.25">
      <c r="A105" s="48" t="s">
        <v>808</v>
      </c>
      <c r="B105" s="48" t="s">
        <v>1169</v>
      </c>
      <c r="C105" s="48" t="s">
        <v>1170</v>
      </c>
    </row>
    <row r="106" spans="1:3" ht="11.25">
      <c r="A106" s="48" t="s">
        <v>808</v>
      </c>
      <c r="B106" s="48" t="s">
        <v>1171</v>
      </c>
      <c r="C106" s="48" t="s">
        <v>1172</v>
      </c>
    </row>
    <row r="107" spans="1:3" ht="11.25">
      <c r="A107" s="48" t="s">
        <v>808</v>
      </c>
      <c r="B107" s="48" t="s">
        <v>1173</v>
      </c>
      <c r="C107" s="48" t="s">
        <v>1174</v>
      </c>
    </row>
    <row r="108" spans="1:3" ht="11.25">
      <c r="A108" s="48" t="s">
        <v>808</v>
      </c>
      <c r="B108" s="48" t="s">
        <v>1175</v>
      </c>
      <c r="C108" s="48" t="s">
        <v>1176</v>
      </c>
    </row>
    <row r="109" spans="1:3" ht="11.25">
      <c r="A109" s="48" t="s">
        <v>808</v>
      </c>
      <c r="B109" s="48" t="s">
        <v>808</v>
      </c>
      <c r="C109" s="48" t="s">
        <v>809</v>
      </c>
    </row>
    <row r="110" spans="1:3" ht="11.25">
      <c r="A110" s="48" t="s">
        <v>808</v>
      </c>
      <c r="B110" s="48" t="s">
        <v>810</v>
      </c>
      <c r="C110" s="48" t="s">
        <v>811</v>
      </c>
    </row>
    <row r="111" spans="1:3" ht="11.25">
      <c r="A111" s="48" t="s">
        <v>808</v>
      </c>
      <c r="B111" s="48" t="s">
        <v>1177</v>
      </c>
      <c r="C111" s="48" t="s">
        <v>1178</v>
      </c>
    </row>
    <row r="112" spans="1:3" ht="11.25">
      <c r="A112" s="48" t="s">
        <v>823</v>
      </c>
      <c r="B112" s="48" t="s">
        <v>1179</v>
      </c>
      <c r="C112" s="48" t="s">
        <v>1180</v>
      </c>
    </row>
    <row r="113" spans="1:3" ht="11.25">
      <c r="A113" s="48" t="s">
        <v>823</v>
      </c>
      <c r="B113" s="48" t="s">
        <v>1181</v>
      </c>
      <c r="C113" s="48" t="s">
        <v>1182</v>
      </c>
    </row>
    <row r="114" spans="1:3" ht="11.25">
      <c r="A114" s="48" t="s">
        <v>823</v>
      </c>
      <c r="B114" s="48" t="s">
        <v>1183</v>
      </c>
      <c r="C114" s="48" t="s">
        <v>1184</v>
      </c>
    </row>
    <row r="115" spans="1:3" ht="11.25">
      <c r="A115" s="48" t="s">
        <v>823</v>
      </c>
      <c r="B115" s="48" t="s">
        <v>825</v>
      </c>
      <c r="C115" s="48" t="s">
        <v>826</v>
      </c>
    </row>
    <row r="116" spans="1:3" ht="11.25">
      <c r="A116" s="48" t="s">
        <v>823</v>
      </c>
      <c r="B116" s="48" t="s">
        <v>1185</v>
      </c>
      <c r="C116" s="48" t="s">
        <v>1186</v>
      </c>
    </row>
    <row r="117" spans="1:3" ht="11.25">
      <c r="A117" s="48" t="s">
        <v>823</v>
      </c>
      <c r="B117" s="48" t="s">
        <v>832</v>
      </c>
      <c r="C117" s="48" t="s">
        <v>833</v>
      </c>
    </row>
    <row r="118" spans="1:3" ht="11.25">
      <c r="A118" s="48" t="s">
        <v>823</v>
      </c>
      <c r="B118" s="48" t="s">
        <v>823</v>
      </c>
      <c r="C118" s="48" t="s">
        <v>824</v>
      </c>
    </row>
    <row r="119" spans="1:3" ht="11.25">
      <c r="A119" s="48" t="s">
        <v>823</v>
      </c>
      <c r="B119" s="48" t="s">
        <v>1187</v>
      </c>
      <c r="C119" s="48" t="s">
        <v>1188</v>
      </c>
    </row>
    <row r="120" spans="1:3" ht="11.25">
      <c r="A120" s="48" t="s">
        <v>838</v>
      </c>
      <c r="B120" s="48" t="s">
        <v>1189</v>
      </c>
      <c r="C120" s="48" t="s">
        <v>1190</v>
      </c>
    </row>
    <row r="121" spans="1:3" ht="11.25">
      <c r="A121" s="48" t="s">
        <v>838</v>
      </c>
      <c r="B121" s="48" t="s">
        <v>1191</v>
      </c>
      <c r="C121" s="48" t="s">
        <v>1192</v>
      </c>
    </row>
    <row r="122" spans="1:3" ht="11.25">
      <c r="A122" s="48" t="s">
        <v>838</v>
      </c>
      <c r="B122" s="48" t="s">
        <v>1193</v>
      </c>
      <c r="C122" s="48" t="s">
        <v>1194</v>
      </c>
    </row>
    <row r="123" spans="1:3" ht="11.25">
      <c r="A123" s="48" t="s">
        <v>838</v>
      </c>
      <c r="B123" s="48" t="s">
        <v>840</v>
      </c>
      <c r="C123" s="48" t="s">
        <v>841</v>
      </c>
    </row>
    <row r="124" spans="1:3" ht="11.25">
      <c r="A124" s="48" t="s">
        <v>838</v>
      </c>
      <c r="B124" s="48" t="s">
        <v>1195</v>
      </c>
      <c r="C124" s="48" t="s">
        <v>1196</v>
      </c>
    </row>
    <row r="125" spans="1:3" ht="11.25">
      <c r="A125" s="48" t="s">
        <v>838</v>
      </c>
      <c r="B125" s="48" t="s">
        <v>838</v>
      </c>
      <c r="C125" s="48" t="s">
        <v>839</v>
      </c>
    </row>
    <row r="126" spans="1:3" ht="11.25">
      <c r="A126" s="48" t="s">
        <v>838</v>
      </c>
      <c r="B126" s="48" t="s">
        <v>1197</v>
      </c>
      <c r="C126" s="48" t="s">
        <v>1198</v>
      </c>
    </row>
    <row r="127" spans="1:3" ht="11.25">
      <c r="A127" s="48" t="s">
        <v>838</v>
      </c>
      <c r="B127" s="48" t="s">
        <v>1199</v>
      </c>
      <c r="C127" s="48" t="s">
        <v>1200</v>
      </c>
    </row>
    <row r="128" spans="1:3" ht="11.25">
      <c r="A128" s="48" t="s">
        <v>845</v>
      </c>
      <c r="B128" s="48" t="s">
        <v>1201</v>
      </c>
      <c r="C128" s="48" t="s">
        <v>1202</v>
      </c>
    </row>
    <row r="129" spans="1:3" ht="11.25">
      <c r="A129" s="48" t="s">
        <v>845</v>
      </c>
      <c r="B129" s="48" t="s">
        <v>1203</v>
      </c>
      <c r="C129" s="48" t="s">
        <v>1204</v>
      </c>
    </row>
    <row r="130" spans="1:3" ht="11.25">
      <c r="A130" s="48" t="s">
        <v>845</v>
      </c>
      <c r="B130" s="48" t="s">
        <v>1205</v>
      </c>
      <c r="C130" s="48" t="s">
        <v>1206</v>
      </c>
    </row>
    <row r="131" spans="1:3" ht="11.25">
      <c r="A131" s="48" t="s">
        <v>845</v>
      </c>
      <c r="B131" s="48" t="s">
        <v>1207</v>
      </c>
      <c r="C131" s="48" t="s">
        <v>1208</v>
      </c>
    </row>
    <row r="132" spans="1:3" ht="11.25">
      <c r="A132" s="48" t="s">
        <v>845</v>
      </c>
      <c r="B132" s="48" t="s">
        <v>1209</v>
      </c>
      <c r="C132" s="48" t="s">
        <v>1210</v>
      </c>
    </row>
    <row r="133" spans="1:3" ht="11.25">
      <c r="A133" s="48" t="s">
        <v>845</v>
      </c>
      <c r="B133" s="48" t="s">
        <v>1211</v>
      </c>
      <c r="C133" s="48" t="s">
        <v>1212</v>
      </c>
    </row>
    <row r="134" spans="1:3" ht="11.25">
      <c r="A134" s="48" t="s">
        <v>845</v>
      </c>
      <c r="B134" s="48" t="s">
        <v>845</v>
      </c>
      <c r="C134" s="48" t="s">
        <v>846</v>
      </c>
    </row>
    <row r="135" spans="1:3" ht="11.25">
      <c r="A135" s="48" t="s">
        <v>845</v>
      </c>
      <c r="B135" s="48" t="s">
        <v>847</v>
      </c>
      <c r="C135" s="48" t="s">
        <v>848</v>
      </c>
    </row>
    <row r="136" spans="1:3" ht="11.25">
      <c r="A136" s="48" t="s">
        <v>852</v>
      </c>
      <c r="B136" s="48" t="s">
        <v>1213</v>
      </c>
      <c r="C136" s="48" t="s">
        <v>1214</v>
      </c>
    </row>
    <row r="137" spans="1:3" ht="11.25">
      <c r="A137" s="48" t="s">
        <v>852</v>
      </c>
      <c r="B137" s="48" t="s">
        <v>1215</v>
      </c>
      <c r="C137" s="48" t="s">
        <v>1216</v>
      </c>
    </row>
    <row r="138" spans="1:3" ht="11.25">
      <c r="A138" s="48" t="s">
        <v>852</v>
      </c>
      <c r="B138" s="48" t="s">
        <v>1217</v>
      </c>
      <c r="C138" s="48" t="s">
        <v>1218</v>
      </c>
    </row>
    <row r="139" spans="1:3" ht="11.25">
      <c r="A139" s="48" t="s">
        <v>852</v>
      </c>
      <c r="B139" s="48" t="s">
        <v>854</v>
      </c>
      <c r="C139" s="48" t="s">
        <v>855</v>
      </c>
    </row>
    <row r="140" spans="1:3" ht="11.25">
      <c r="A140" s="48" t="s">
        <v>852</v>
      </c>
      <c r="B140" s="48" t="s">
        <v>1219</v>
      </c>
      <c r="C140" s="48" t="s">
        <v>1220</v>
      </c>
    </row>
    <row r="141" spans="1:3" ht="11.25">
      <c r="A141" s="48" t="s">
        <v>852</v>
      </c>
      <c r="B141" s="48" t="s">
        <v>852</v>
      </c>
      <c r="C141" s="48" t="s">
        <v>853</v>
      </c>
    </row>
    <row r="142" spans="1:3" ht="11.25">
      <c r="A142" s="48" t="s">
        <v>859</v>
      </c>
      <c r="B142" s="48" t="s">
        <v>1221</v>
      </c>
      <c r="C142" s="48" t="s">
        <v>1222</v>
      </c>
    </row>
    <row r="143" spans="1:3" ht="11.25">
      <c r="A143" s="48" t="s">
        <v>859</v>
      </c>
      <c r="B143" s="48" t="s">
        <v>1223</v>
      </c>
      <c r="C143" s="48" t="s">
        <v>1224</v>
      </c>
    </row>
    <row r="144" spans="1:3" ht="11.25">
      <c r="A144" s="48" t="s">
        <v>859</v>
      </c>
      <c r="B144" s="48" t="s">
        <v>1225</v>
      </c>
      <c r="C144" s="48" t="s">
        <v>1226</v>
      </c>
    </row>
    <row r="145" spans="1:3" ht="11.25">
      <c r="A145" s="48" t="s">
        <v>859</v>
      </c>
      <c r="B145" s="48" t="s">
        <v>1227</v>
      </c>
      <c r="C145" s="48" t="s">
        <v>1228</v>
      </c>
    </row>
    <row r="146" spans="1:3" ht="11.25">
      <c r="A146" s="48" t="s">
        <v>859</v>
      </c>
      <c r="B146" s="48" t="s">
        <v>1229</v>
      </c>
      <c r="C146" s="48" t="s">
        <v>1230</v>
      </c>
    </row>
    <row r="147" spans="1:3" ht="11.25">
      <c r="A147" s="48" t="s">
        <v>859</v>
      </c>
      <c r="B147" s="48" t="s">
        <v>1231</v>
      </c>
      <c r="C147" s="48" t="s">
        <v>1232</v>
      </c>
    </row>
    <row r="148" spans="1:3" ht="11.25">
      <c r="A148" s="48" t="s">
        <v>859</v>
      </c>
      <c r="B148" s="48" t="s">
        <v>861</v>
      </c>
      <c r="C148" s="48" t="s">
        <v>862</v>
      </c>
    </row>
    <row r="149" spans="1:3" ht="11.25">
      <c r="A149" s="48" t="s">
        <v>859</v>
      </c>
      <c r="B149" s="48" t="s">
        <v>859</v>
      </c>
      <c r="C149" s="48" t="s">
        <v>860</v>
      </c>
    </row>
    <row r="150" spans="1:3" ht="11.25">
      <c r="A150" s="48" t="s">
        <v>859</v>
      </c>
      <c r="B150" s="48" t="s">
        <v>1233</v>
      </c>
      <c r="C150" s="48" t="s">
        <v>1234</v>
      </c>
    </row>
    <row r="151" spans="1:3" ht="11.25">
      <c r="A151" s="48" t="s">
        <v>859</v>
      </c>
      <c r="B151" s="48" t="s">
        <v>870</v>
      </c>
      <c r="C151" s="48" t="s">
        <v>871</v>
      </c>
    </row>
    <row r="152" spans="1:3" ht="11.25">
      <c r="A152" s="48" t="s">
        <v>874</v>
      </c>
      <c r="B152" s="48" t="s">
        <v>1235</v>
      </c>
      <c r="C152" s="48" t="s">
        <v>1236</v>
      </c>
    </row>
    <row r="153" spans="1:3" ht="11.25">
      <c r="A153" s="48" t="s">
        <v>874</v>
      </c>
      <c r="B153" s="48" t="s">
        <v>1237</v>
      </c>
      <c r="C153" s="48" t="s">
        <v>1238</v>
      </c>
    </row>
    <row r="154" spans="1:3" ht="11.25">
      <c r="A154" s="48" t="s">
        <v>874</v>
      </c>
      <c r="B154" s="48" t="s">
        <v>1239</v>
      </c>
      <c r="C154" s="48" t="s">
        <v>1240</v>
      </c>
    </row>
    <row r="155" spans="1:3" ht="11.25">
      <c r="A155" s="48" t="s">
        <v>874</v>
      </c>
      <c r="B155" s="48" t="s">
        <v>1241</v>
      </c>
      <c r="C155" s="48" t="s">
        <v>1242</v>
      </c>
    </row>
    <row r="156" spans="1:3" ht="11.25">
      <c r="A156" s="48" t="s">
        <v>874</v>
      </c>
      <c r="B156" s="48" t="s">
        <v>1243</v>
      </c>
      <c r="C156" s="48" t="s">
        <v>1244</v>
      </c>
    </row>
    <row r="157" spans="1:3" ht="11.25">
      <c r="A157" s="48" t="s">
        <v>874</v>
      </c>
      <c r="B157" s="48" t="s">
        <v>1245</v>
      </c>
      <c r="C157" s="48" t="s">
        <v>1246</v>
      </c>
    </row>
    <row r="158" spans="1:3" ht="11.25">
      <c r="A158" s="48" t="s">
        <v>874</v>
      </c>
      <c r="B158" s="48" t="s">
        <v>876</v>
      </c>
      <c r="C158" s="48" t="s">
        <v>877</v>
      </c>
    </row>
    <row r="159" spans="1:3" ht="11.25">
      <c r="A159" s="48" t="s">
        <v>874</v>
      </c>
      <c r="B159" s="48" t="s">
        <v>874</v>
      </c>
      <c r="C159" s="48" t="s">
        <v>875</v>
      </c>
    </row>
    <row r="160" spans="1:3" ht="11.25">
      <c r="A160" s="48" t="s">
        <v>874</v>
      </c>
      <c r="B160" s="48" t="s">
        <v>884</v>
      </c>
      <c r="C160" s="48" t="s">
        <v>885</v>
      </c>
    </row>
    <row r="161" spans="1:3" ht="11.25">
      <c r="A161" s="48" t="s">
        <v>874</v>
      </c>
      <c r="B161" s="48" t="s">
        <v>1247</v>
      </c>
      <c r="C161" s="48" t="s">
        <v>1248</v>
      </c>
    </row>
    <row r="162" spans="1:3" ht="11.25">
      <c r="A162" s="48" t="s">
        <v>874</v>
      </c>
      <c r="B162" s="48" t="s">
        <v>1249</v>
      </c>
      <c r="C162" s="48" t="s">
        <v>1250</v>
      </c>
    </row>
    <row r="163" spans="1:3" ht="11.25">
      <c r="A163" s="48" t="s">
        <v>874</v>
      </c>
      <c r="B163" s="48" t="s">
        <v>890</v>
      </c>
      <c r="C163" s="48" t="s">
        <v>891</v>
      </c>
    </row>
    <row r="164" spans="1:3" ht="11.25">
      <c r="A164" s="48" t="s">
        <v>894</v>
      </c>
      <c r="B164" s="48" t="s">
        <v>1251</v>
      </c>
      <c r="C164" s="48" t="s">
        <v>1252</v>
      </c>
    </row>
    <row r="165" spans="1:3" ht="11.25">
      <c r="A165" s="48" t="s">
        <v>894</v>
      </c>
      <c r="B165" s="48" t="s">
        <v>1253</v>
      </c>
      <c r="C165" s="48" t="s">
        <v>1254</v>
      </c>
    </row>
    <row r="166" spans="1:3" ht="11.25">
      <c r="A166" s="48" t="s">
        <v>894</v>
      </c>
      <c r="B166" s="48" t="s">
        <v>1255</v>
      </c>
      <c r="C166" s="48" t="s">
        <v>1256</v>
      </c>
    </row>
    <row r="167" spans="1:3" ht="11.25">
      <c r="A167" s="48" t="s">
        <v>894</v>
      </c>
      <c r="B167" s="48" t="s">
        <v>1177</v>
      </c>
      <c r="C167" s="48" t="s">
        <v>1257</v>
      </c>
    </row>
    <row r="168" spans="1:3" ht="11.25">
      <c r="A168" s="48" t="s">
        <v>894</v>
      </c>
      <c r="B168" s="48" t="s">
        <v>896</v>
      </c>
      <c r="C168" s="48" t="s">
        <v>897</v>
      </c>
    </row>
    <row r="169" spans="1:3" ht="11.25">
      <c r="A169" s="48" t="s">
        <v>894</v>
      </c>
      <c r="B169" s="48" t="s">
        <v>894</v>
      </c>
      <c r="C169" s="48" t="s">
        <v>895</v>
      </c>
    </row>
    <row r="170" spans="1:3" ht="11.25">
      <c r="A170" s="48" t="s">
        <v>894</v>
      </c>
      <c r="B170" s="48" t="s">
        <v>1258</v>
      </c>
      <c r="C170" s="48" t="s">
        <v>1259</v>
      </c>
    </row>
    <row r="171" spans="1:3" ht="11.25">
      <c r="A171" s="48" t="s">
        <v>903</v>
      </c>
      <c r="B171" s="48" t="s">
        <v>1260</v>
      </c>
      <c r="C171" s="48" t="s">
        <v>1261</v>
      </c>
    </row>
    <row r="172" spans="1:3" ht="11.25">
      <c r="A172" s="48" t="s">
        <v>903</v>
      </c>
      <c r="B172" s="48" t="s">
        <v>1262</v>
      </c>
      <c r="C172" s="48" t="s">
        <v>1263</v>
      </c>
    </row>
    <row r="173" spans="1:3" ht="11.25">
      <c r="A173" s="48" t="s">
        <v>903</v>
      </c>
      <c r="B173" s="48" t="s">
        <v>1264</v>
      </c>
      <c r="C173" s="48" t="s">
        <v>1265</v>
      </c>
    </row>
    <row r="174" spans="1:3" ht="11.25">
      <c r="A174" s="48" t="s">
        <v>903</v>
      </c>
      <c r="B174" s="48" t="s">
        <v>903</v>
      </c>
      <c r="C174" s="48" t="s">
        <v>904</v>
      </c>
    </row>
    <row r="175" spans="1:3" ht="11.25">
      <c r="A175" s="48" t="s">
        <v>903</v>
      </c>
      <c r="B175" s="48" t="s">
        <v>905</v>
      </c>
      <c r="C175" s="48" t="s">
        <v>906</v>
      </c>
    </row>
    <row r="176" spans="1:3" ht="11.25">
      <c r="A176" s="48" t="s">
        <v>912</v>
      </c>
      <c r="B176" s="48" t="s">
        <v>1266</v>
      </c>
      <c r="C176" s="48" t="s">
        <v>1267</v>
      </c>
    </row>
    <row r="177" spans="1:3" ht="11.25">
      <c r="A177" s="48" t="s">
        <v>912</v>
      </c>
      <c r="B177" s="48" t="s">
        <v>1268</v>
      </c>
      <c r="C177" s="48" t="s">
        <v>1269</v>
      </c>
    </row>
    <row r="178" spans="1:3" ht="11.25">
      <c r="A178" s="48" t="s">
        <v>912</v>
      </c>
      <c r="B178" s="48" t="s">
        <v>1270</v>
      </c>
      <c r="C178" s="48" t="s">
        <v>1271</v>
      </c>
    </row>
    <row r="179" spans="1:3" ht="11.25">
      <c r="A179" s="48" t="s">
        <v>912</v>
      </c>
      <c r="B179" s="48" t="s">
        <v>914</v>
      </c>
      <c r="C179" s="48" t="s">
        <v>915</v>
      </c>
    </row>
    <row r="180" spans="1:3" ht="11.25">
      <c r="A180" s="48" t="s">
        <v>912</v>
      </c>
      <c r="B180" s="48" t="s">
        <v>912</v>
      </c>
      <c r="C180" s="48" t="s">
        <v>913</v>
      </c>
    </row>
    <row r="181" spans="1:3" ht="11.25">
      <c r="A181" s="48" t="s">
        <v>912</v>
      </c>
      <c r="B181" s="48" t="s">
        <v>1272</v>
      </c>
      <c r="C181" s="48" t="s">
        <v>1273</v>
      </c>
    </row>
    <row r="182" spans="1:3" ht="11.25">
      <c r="A182" s="48" t="s">
        <v>912</v>
      </c>
      <c r="B182" s="48" t="s">
        <v>1274</v>
      </c>
      <c r="C182" s="48" t="s">
        <v>1275</v>
      </c>
    </row>
    <row r="183" spans="1:3" ht="11.25">
      <c r="A183" s="48" t="s">
        <v>919</v>
      </c>
      <c r="B183" s="48" t="s">
        <v>1276</v>
      </c>
      <c r="C183" s="48" t="s">
        <v>1277</v>
      </c>
    </row>
    <row r="184" spans="1:3" ht="11.25">
      <c r="A184" s="48" t="s">
        <v>919</v>
      </c>
      <c r="B184" s="48" t="s">
        <v>921</v>
      </c>
      <c r="C184" s="48" t="s">
        <v>922</v>
      </c>
    </row>
    <row r="185" spans="1:3" ht="11.25">
      <c r="A185" s="48" t="s">
        <v>919</v>
      </c>
      <c r="B185" s="48" t="s">
        <v>1278</v>
      </c>
      <c r="C185" s="48" t="s">
        <v>1279</v>
      </c>
    </row>
    <row r="186" spans="1:3" ht="11.25">
      <c r="A186" s="48" t="s">
        <v>919</v>
      </c>
      <c r="B186" s="48" t="s">
        <v>1225</v>
      </c>
      <c r="C186" s="48" t="s">
        <v>1280</v>
      </c>
    </row>
    <row r="187" spans="1:3" ht="11.25">
      <c r="A187" s="48" t="s">
        <v>919</v>
      </c>
      <c r="B187" s="48" t="s">
        <v>1281</v>
      </c>
      <c r="C187" s="48" t="s">
        <v>1282</v>
      </c>
    </row>
    <row r="188" spans="1:3" ht="11.25">
      <c r="A188" s="48" t="s">
        <v>919</v>
      </c>
      <c r="B188" s="48" t="s">
        <v>1283</v>
      </c>
      <c r="C188" s="48" t="s">
        <v>1284</v>
      </c>
    </row>
    <row r="189" spans="1:3" ht="11.25">
      <c r="A189" s="48" t="s">
        <v>919</v>
      </c>
      <c r="B189" s="48" t="s">
        <v>930</v>
      </c>
      <c r="C189" s="48" t="s">
        <v>931</v>
      </c>
    </row>
    <row r="190" spans="1:3" ht="11.25">
      <c r="A190" s="48" t="s">
        <v>919</v>
      </c>
      <c r="B190" s="48" t="s">
        <v>919</v>
      </c>
      <c r="C190" s="48" t="s">
        <v>920</v>
      </c>
    </row>
    <row r="191" spans="1:3" ht="11.25">
      <c r="A191" s="48" t="s">
        <v>919</v>
      </c>
      <c r="B191" s="48" t="s">
        <v>938</v>
      </c>
      <c r="C191" s="48" t="s">
        <v>939</v>
      </c>
    </row>
    <row r="192" spans="1:3" ht="11.25">
      <c r="A192" s="48" t="s">
        <v>942</v>
      </c>
      <c r="B192" s="48" t="s">
        <v>1044</v>
      </c>
      <c r="C192" s="48" t="s">
        <v>1285</v>
      </c>
    </row>
    <row r="193" spans="1:3" ht="11.25">
      <c r="A193" s="48" t="s">
        <v>942</v>
      </c>
      <c r="B193" s="48" t="s">
        <v>1286</v>
      </c>
      <c r="C193" s="48" t="s">
        <v>1287</v>
      </c>
    </row>
    <row r="194" spans="1:3" ht="11.25">
      <c r="A194" s="48" t="s">
        <v>942</v>
      </c>
      <c r="B194" s="48" t="s">
        <v>1288</v>
      </c>
      <c r="C194" s="48" t="s">
        <v>1289</v>
      </c>
    </row>
    <row r="195" spans="1:3" ht="11.25">
      <c r="A195" s="48" t="s">
        <v>942</v>
      </c>
      <c r="B195" s="48" t="s">
        <v>944</v>
      </c>
      <c r="C195" s="48" t="s">
        <v>945</v>
      </c>
    </row>
    <row r="196" spans="1:3" ht="11.25">
      <c r="A196" s="48" t="s">
        <v>942</v>
      </c>
      <c r="B196" s="48" t="s">
        <v>942</v>
      </c>
      <c r="C196" s="48" t="s">
        <v>943</v>
      </c>
    </row>
    <row r="197" spans="1:3" ht="11.25">
      <c r="A197" s="48" t="s">
        <v>942</v>
      </c>
      <c r="B197" s="48" t="s">
        <v>1290</v>
      </c>
      <c r="C197" s="48" t="s">
        <v>1291</v>
      </c>
    </row>
    <row r="198" spans="1:3" ht="11.25">
      <c r="A198" s="48" t="s">
        <v>942</v>
      </c>
      <c r="B198" s="48" t="s">
        <v>1292</v>
      </c>
      <c r="C198" s="48" t="s">
        <v>1293</v>
      </c>
    </row>
    <row r="199" spans="1:3" ht="11.25">
      <c r="A199" s="48" t="s">
        <v>949</v>
      </c>
      <c r="B199" s="48" t="s">
        <v>1294</v>
      </c>
      <c r="C199" s="48" t="s">
        <v>1295</v>
      </c>
    </row>
    <row r="200" spans="1:3" ht="11.25">
      <c r="A200" s="48" t="s">
        <v>949</v>
      </c>
      <c r="B200" s="48" t="s">
        <v>1296</v>
      </c>
      <c r="C200" s="48" t="s">
        <v>1297</v>
      </c>
    </row>
    <row r="201" spans="1:3" ht="11.25">
      <c r="A201" s="48" t="s">
        <v>949</v>
      </c>
      <c r="B201" s="48" t="s">
        <v>949</v>
      </c>
      <c r="C201" s="48" t="s">
        <v>950</v>
      </c>
    </row>
    <row r="202" spans="1:3" ht="11.25">
      <c r="A202" s="48" t="s">
        <v>949</v>
      </c>
      <c r="B202" s="48" t="s">
        <v>951</v>
      </c>
      <c r="C202" s="48" t="s">
        <v>952</v>
      </c>
    </row>
    <row r="203" spans="1:3" ht="11.25">
      <c r="A203" s="48" t="s">
        <v>949</v>
      </c>
      <c r="B203" s="48" t="s">
        <v>1298</v>
      </c>
      <c r="C203" s="48" t="s">
        <v>1299</v>
      </c>
    </row>
    <row r="204" spans="1:3" ht="11.25">
      <c r="A204" s="48" t="s">
        <v>956</v>
      </c>
      <c r="B204" s="48" t="s">
        <v>958</v>
      </c>
      <c r="C204" s="48" t="s">
        <v>957</v>
      </c>
    </row>
    <row r="205" spans="1:3" ht="11.25">
      <c r="A205" s="48" t="s">
        <v>956</v>
      </c>
      <c r="B205" s="48" t="s">
        <v>956</v>
      </c>
      <c r="C205" s="48" t="s">
        <v>957</v>
      </c>
    </row>
    <row r="206" spans="1:3" ht="11.25">
      <c r="A206" s="48" t="s">
        <v>975</v>
      </c>
      <c r="B206" s="48" t="s">
        <v>977</v>
      </c>
      <c r="C206" s="48" t="s">
        <v>976</v>
      </c>
    </row>
    <row r="207" spans="1:3" ht="11.25">
      <c r="A207" s="48" t="s">
        <v>975</v>
      </c>
      <c r="B207" s="48" t="s">
        <v>975</v>
      </c>
      <c r="C207" s="48" t="s">
        <v>976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7">
      <selection activeCell="G30" sqref="G30"/>
    </sheetView>
  </sheetViews>
  <sheetFormatPr defaultColWidth="9.140625" defaultRowHeight="11.25"/>
  <cols>
    <col min="1" max="1" width="17.57421875" style="114" hidden="1" customWidth="1"/>
    <col min="2" max="2" width="17.57421875" style="115" hidden="1" customWidth="1"/>
    <col min="3" max="3" width="2.7109375" style="116" customWidth="1"/>
    <col min="4" max="4" width="2.7109375" style="122" customWidth="1"/>
    <col min="5" max="5" width="35.7109375" style="122" customWidth="1"/>
    <col min="6" max="6" width="21.57421875" style="122" customWidth="1"/>
    <col min="7" max="7" width="40.7109375" style="165" customWidth="1"/>
    <col min="8" max="8" width="32.7109375" style="122" customWidth="1"/>
    <col min="9" max="10" width="2.7109375" style="122" customWidth="1"/>
    <col min="11" max="16384" width="9.140625" style="122" customWidth="1"/>
  </cols>
  <sheetData>
    <row r="1" spans="1:7" s="116" customFormat="1" ht="35.25" customHeight="1" hidden="1">
      <c r="A1" s="114" t="str">
        <f>region_name</f>
        <v>Псковская область</v>
      </c>
      <c r="B1" s="115">
        <f>IF(god="","Не определено",god)</f>
        <v>2013</v>
      </c>
      <c r="C1" s="116" t="str">
        <f>org&amp;"_INN:"&amp;inn&amp;"_KPP:"&amp;kpp</f>
        <v>Филиал ОАО "ОГК-2" - Псковская ГРЭС_INN:2607018122_KPP:600402001</v>
      </c>
      <c r="G1" s="117"/>
    </row>
    <row r="2" spans="1:7" s="116" customFormat="1" ht="11.25" customHeight="1">
      <c r="A2" s="114" t="str">
        <f>IF(org="","Не определено",org)</f>
        <v>Филиал ОАО "ОГК-2" - Псковская ГРЭС</v>
      </c>
      <c r="B2" s="115" t="str">
        <f>IF(inn="","Не определено",inn)</f>
        <v>2607018122</v>
      </c>
      <c r="G2" s="117"/>
    </row>
    <row r="3" spans="1:9" ht="12.75" customHeight="1" thickBot="1">
      <c r="A3" s="114" t="str">
        <f>IF(mo="","Не определено",mo)</f>
        <v>Дедовичи</v>
      </c>
      <c r="B3" s="115" t="str">
        <f>IF(oktmo="","Не определено",oktmo)</f>
        <v>58610151</v>
      </c>
      <c r="D3" s="118"/>
      <c r="E3" s="119"/>
      <c r="F3" s="120"/>
      <c r="G3" s="430" t="str">
        <f>version</f>
        <v>Версия 4.0</v>
      </c>
      <c r="H3" s="430"/>
      <c r="I3" s="121"/>
    </row>
    <row r="4" spans="1:9" ht="30" customHeight="1" thickBot="1">
      <c r="A4" s="114" t="str">
        <f>IF(fil="","Не определено",fil)</f>
        <v>Филиал ОАО "ОГК-2" - Псковская ГРЭС</v>
      </c>
      <c r="B4" s="115" t="str">
        <f>IF(kpp="","Не определено",kpp)</f>
        <v>600402001</v>
      </c>
      <c r="D4" s="123"/>
      <c r="E4" s="431" t="s">
        <v>132</v>
      </c>
      <c r="F4" s="432"/>
      <c r="G4" s="433"/>
      <c r="H4" s="124"/>
      <c r="I4" s="125"/>
    </row>
    <row r="5" spans="4:9" ht="12" thickBot="1">
      <c r="D5" s="123"/>
      <c r="E5" s="124"/>
      <c r="F5" s="124"/>
      <c r="G5" s="126"/>
      <c r="H5" s="124"/>
      <c r="I5" s="125"/>
    </row>
    <row r="6" spans="4:9" ht="16.5" customHeight="1">
      <c r="D6" s="123"/>
      <c r="E6" s="434" t="s">
        <v>410</v>
      </c>
      <c r="F6" s="435"/>
      <c r="G6" s="127"/>
      <c r="H6" s="128" t="s">
        <v>413</v>
      </c>
      <c r="I6" s="125"/>
    </row>
    <row r="7" spans="1:9" ht="24.75" customHeight="1" thickBot="1">
      <c r="A7" s="129"/>
      <c r="D7" s="123"/>
      <c r="E7" s="436" t="str">
        <f>region_name</f>
        <v>Псковская область</v>
      </c>
      <c r="F7" s="437"/>
      <c r="G7" s="126"/>
      <c r="H7" s="130" t="s">
        <v>1301</v>
      </c>
      <c r="I7" s="125"/>
    </row>
    <row r="8" spans="1:9" ht="12" customHeight="1" thickBot="1">
      <c r="A8" s="129"/>
      <c r="D8" s="131"/>
      <c r="E8" s="132"/>
      <c r="F8" s="133"/>
      <c r="G8" s="126"/>
      <c r="H8" s="133"/>
      <c r="I8" s="125"/>
    </row>
    <row r="9" spans="4:9" ht="30" customHeight="1" thickBot="1">
      <c r="D9" s="131"/>
      <c r="E9" s="166" t="s">
        <v>676</v>
      </c>
      <c r="F9" s="135">
        <v>2013</v>
      </c>
      <c r="G9" s="126"/>
      <c r="H9" s="133"/>
      <c r="I9" s="125"/>
    </row>
    <row r="10" spans="4:9" ht="12" customHeight="1" thickBot="1">
      <c r="D10" s="131"/>
      <c r="E10" s="136"/>
      <c r="F10" s="124"/>
      <c r="G10" s="126"/>
      <c r="H10" s="133"/>
      <c r="I10" s="125"/>
    </row>
    <row r="11" spans="1:9" ht="37.5" customHeight="1" thickBot="1">
      <c r="A11" s="114" t="s">
        <v>414</v>
      </c>
      <c r="B11" s="115" t="s">
        <v>261</v>
      </c>
      <c r="D11" s="131"/>
      <c r="E11" s="166" t="s">
        <v>415</v>
      </c>
      <c r="F11" s="139" t="s">
        <v>258</v>
      </c>
      <c r="G11" s="126"/>
      <c r="H11" s="133"/>
      <c r="I11" s="125"/>
    </row>
    <row r="12" spans="1:9" ht="23.25" customHeight="1" thickBot="1">
      <c r="A12" s="114">
        <v>66</v>
      </c>
      <c r="D12" s="131"/>
      <c r="E12" s="136"/>
      <c r="F12" s="137"/>
      <c r="G12" s="137"/>
      <c r="H12" s="138"/>
      <c r="I12" s="125"/>
    </row>
    <row r="13" spans="4:10" ht="32.25" customHeight="1" thickBot="1">
      <c r="D13" s="131"/>
      <c r="E13" s="167" t="s">
        <v>1302</v>
      </c>
      <c r="F13" s="426" t="s">
        <v>731</v>
      </c>
      <c r="G13" s="427"/>
      <c r="H13" s="145" t="s">
        <v>1022</v>
      </c>
      <c r="I13" s="125"/>
      <c r="J13" s="140"/>
    </row>
    <row r="14" spans="4:9" ht="15" customHeight="1" thickBot="1">
      <c r="D14" s="131"/>
      <c r="E14" s="141"/>
      <c r="F14" s="142"/>
      <c r="G14" s="137"/>
      <c r="H14" s="138"/>
      <c r="I14" s="125"/>
    </row>
    <row r="15" spans="4:9" ht="24.75" customHeight="1" thickBot="1">
      <c r="D15" s="131"/>
      <c r="E15" s="167" t="s">
        <v>416</v>
      </c>
      <c r="F15" s="428" t="s">
        <v>731</v>
      </c>
      <c r="G15" s="429"/>
      <c r="H15" s="138" t="s">
        <v>417</v>
      </c>
      <c r="I15" s="125"/>
    </row>
    <row r="16" spans="4:9" ht="12" customHeight="1" thickBot="1">
      <c r="D16" s="131"/>
      <c r="E16" s="141"/>
      <c r="F16" s="142"/>
      <c r="G16" s="137"/>
      <c r="H16" s="138"/>
      <c r="I16" s="125"/>
    </row>
    <row r="17" spans="4:9" ht="19.5" customHeight="1">
      <c r="D17" s="131"/>
      <c r="E17" s="168" t="s">
        <v>1303</v>
      </c>
      <c r="F17" s="143" t="s">
        <v>732</v>
      </c>
      <c r="G17" s="134"/>
      <c r="H17" s="138"/>
      <c r="I17" s="125"/>
    </row>
    <row r="18" spans="4:9" ht="19.5" customHeight="1" thickBot="1">
      <c r="D18" s="131"/>
      <c r="E18" s="169" t="s">
        <v>1304</v>
      </c>
      <c r="F18" s="144" t="s">
        <v>733</v>
      </c>
      <c r="G18" s="145"/>
      <c r="H18" s="138"/>
      <c r="I18" s="125"/>
    </row>
    <row r="19" spans="4:9" ht="12" customHeight="1" thickBot="1">
      <c r="D19" s="131"/>
      <c r="E19" s="136"/>
      <c r="F19" s="124"/>
      <c r="G19" s="137"/>
      <c r="H19" s="138"/>
      <c r="I19" s="125"/>
    </row>
    <row r="20" spans="4:9" ht="30" customHeight="1" thickBot="1">
      <c r="D20" s="131"/>
      <c r="E20" s="166" t="s">
        <v>418</v>
      </c>
      <c r="F20" s="440" t="s">
        <v>670</v>
      </c>
      <c r="G20" s="441"/>
      <c r="H20" s="138"/>
      <c r="I20" s="125"/>
    </row>
    <row r="21" spans="4:9" ht="12" customHeight="1" thickBot="1">
      <c r="D21" s="131"/>
      <c r="E21" s="136"/>
      <c r="F21" s="124"/>
      <c r="G21" s="137"/>
      <c r="H21" s="138"/>
      <c r="I21" s="125"/>
    </row>
    <row r="22" spans="4:9" ht="30" customHeight="1" thickBot="1">
      <c r="D22" s="131"/>
      <c r="E22" s="166" t="s">
        <v>30</v>
      </c>
      <c r="F22" s="440" t="s">
        <v>1305</v>
      </c>
      <c r="G22" s="441"/>
      <c r="H22" s="138"/>
      <c r="I22" s="125"/>
    </row>
    <row r="23" spans="4:9" ht="26.25" customHeight="1" thickBot="1">
      <c r="D23" s="131"/>
      <c r="E23" s="136"/>
      <c r="F23" s="124"/>
      <c r="G23" s="137"/>
      <c r="H23" s="138"/>
      <c r="I23" s="125"/>
    </row>
    <row r="24" spans="3:17" ht="22.5">
      <c r="C24" s="146"/>
      <c r="D24" s="131"/>
      <c r="E24" s="170" t="s">
        <v>647</v>
      </c>
      <c r="F24" s="147" t="s">
        <v>419</v>
      </c>
      <c r="G24" s="148" t="s">
        <v>724</v>
      </c>
      <c r="H24" s="126" t="s">
        <v>1300</v>
      </c>
      <c r="I24" s="125"/>
      <c r="O24" s="149"/>
      <c r="P24" s="149"/>
      <c r="Q24" s="150"/>
    </row>
    <row r="25" spans="4:9" ht="24.75" customHeight="1">
      <c r="D25" s="131"/>
      <c r="E25" s="442" t="s">
        <v>648</v>
      </c>
      <c r="F25" s="171" t="s">
        <v>444</v>
      </c>
      <c r="G25" s="151" t="s">
        <v>726</v>
      </c>
      <c r="H25" s="124"/>
      <c r="I25" s="125"/>
    </row>
    <row r="26" spans="4:9" ht="24.75" customHeight="1" thickBot="1">
      <c r="D26" s="131"/>
      <c r="E26" s="443"/>
      <c r="F26" s="152" t="s">
        <v>260</v>
      </c>
      <c r="G26" s="153" t="s">
        <v>727</v>
      </c>
      <c r="H26" s="138"/>
      <c r="I26" s="125"/>
    </row>
    <row r="27" spans="4:9" ht="12" customHeight="1" thickBot="1">
      <c r="D27" s="131"/>
      <c r="E27" s="136"/>
      <c r="F27" s="124"/>
      <c r="G27" s="137"/>
      <c r="H27" s="138"/>
      <c r="I27" s="125"/>
    </row>
    <row r="28" spans="1:9" ht="31.5" customHeight="1">
      <c r="A28" s="154" t="s">
        <v>420</v>
      </c>
      <c r="B28" s="115" t="s">
        <v>421</v>
      </c>
      <c r="D28" s="123"/>
      <c r="E28" s="444" t="s">
        <v>421</v>
      </c>
      <c r="F28" s="445"/>
      <c r="G28" s="155" t="s">
        <v>1321</v>
      </c>
      <c r="H28" s="124"/>
      <c r="I28" s="125"/>
    </row>
    <row r="29" spans="1:9" ht="27" customHeight="1">
      <c r="A29" s="154" t="s">
        <v>422</v>
      </c>
      <c r="B29" s="115" t="s">
        <v>423</v>
      </c>
      <c r="D29" s="123"/>
      <c r="E29" s="446" t="s">
        <v>423</v>
      </c>
      <c r="F29" s="447"/>
      <c r="G29" s="156" t="s">
        <v>1322</v>
      </c>
      <c r="H29" s="124"/>
      <c r="I29" s="125"/>
    </row>
    <row r="30" spans="1:9" ht="21" customHeight="1">
      <c r="A30" s="154" t="s">
        <v>424</v>
      </c>
      <c r="B30" s="115" t="s">
        <v>425</v>
      </c>
      <c r="D30" s="123"/>
      <c r="E30" s="442" t="s">
        <v>426</v>
      </c>
      <c r="F30" s="157" t="s">
        <v>427</v>
      </c>
      <c r="G30" s="407" t="s">
        <v>1326</v>
      </c>
      <c r="H30" s="124"/>
      <c r="I30" s="125"/>
    </row>
    <row r="31" spans="1:9" ht="21" customHeight="1">
      <c r="A31" s="154" t="s">
        <v>428</v>
      </c>
      <c r="B31" s="115" t="s">
        <v>429</v>
      </c>
      <c r="D31" s="123"/>
      <c r="E31" s="442"/>
      <c r="F31" s="157" t="s">
        <v>391</v>
      </c>
      <c r="G31" s="156" t="s">
        <v>1323</v>
      </c>
      <c r="H31" s="124"/>
      <c r="I31" s="125"/>
    </row>
    <row r="32" spans="1:9" ht="21" customHeight="1">
      <c r="A32" s="154" t="s">
        <v>430</v>
      </c>
      <c r="B32" s="115" t="s">
        <v>431</v>
      </c>
      <c r="D32" s="123"/>
      <c r="E32" s="442" t="s">
        <v>262</v>
      </c>
      <c r="F32" s="157" t="s">
        <v>427</v>
      </c>
      <c r="G32" s="407" t="s">
        <v>1324</v>
      </c>
      <c r="H32" s="124"/>
      <c r="I32" s="125"/>
    </row>
    <row r="33" spans="1:9" ht="21" customHeight="1">
      <c r="A33" s="154" t="s">
        <v>432</v>
      </c>
      <c r="B33" s="115" t="s">
        <v>433</v>
      </c>
      <c r="D33" s="123"/>
      <c r="E33" s="442"/>
      <c r="F33" s="157" t="s">
        <v>391</v>
      </c>
      <c r="G33" s="407" t="s">
        <v>1325</v>
      </c>
      <c r="H33" s="124"/>
      <c r="I33" s="125"/>
    </row>
    <row r="34" spans="1:9" ht="21" customHeight="1">
      <c r="A34" s="154" t="s">
        <v>434</v>
      </c>
      <c r="B34" s="158" t="s">
        <v>435</v>
      </c>
      <c r="D34" s="56"/>
      <c r="E34" s="438" t="s">
        <v>389</v>
      </c>
      <c r="F34" s="89" t="s">
        <v>427</v>
      </c>
      <c r="G34" s="402" t="s">
        <v>1306</v>
      </c>
      <c r="H34" s="57"/>
      <c r="I34" s="125"/>
    </row>
    <row r="35" spans="1:9" ht="40.5" customHeight="1">
      <c r="A35" s="154" t="s">
        <v>436</v>
      </c>
      <c r="B35" s="158" t="s">
        <v>437</v>
      </c>
      <c r="D35" s="56"/>
      <c r="E35" s="438"/>
      <c r="F35" s="89" t="s">
        <v>390</v>
      </c>
      <c r="G35" s="402" t="s">
        <v>1307</v>
      </c>
      <c r="H35" s="57"/>
      <c r="I35" s="125"/>
    </row>
    <row r="36" spans="1:9" ht="21" customHeight="1">
      <c r="A36" s="154" t="s">
        <v>438</v>
      </c>
      <c r="B36" s="158" t="s">
        <v>439</v>
      </c>
      <c r="D36" s="56"/>
      <c r="E36" s="438"/>
      <c r="F36" s="89" t="s">
        <v>391</v>
      </c>
      <c r="G36" s="402" t="s">
        <v>1308</v>
      </c>
      <c r="H36" s="57"/>
      <c r="I36" s="125"/>
    </row>
    <row r="37" spans="1:9" ht="21" customHeight="1" thickBot="1">
      <c r="A37" s="154" t="s">
        <v>440</v>
      </c>
      <c r="B37" s="158" t="s">
        <v>441</v>
      </c>
      <c r="D37" s="56"/>
      <c r="E37" s="439"/>
      <c r="F37" s="159" t="s">
        <v>290</v>
      </c>
      <c r="G37" s="403" t="s">
        <v>1309</v>
      </c>
      <c r="H37" s="57"/>
      <c r="I37" s="125"/>
    </row>
    <row r="38" spans="4:9" ht="11.25">
      <c r="D38" s="160"/>
      <c r="E38" s="161"/>
      <c r="F38" s="161"/>
      <c r="G38" s="162"/>
      <c r="H38" s="161"/>
      <c r="I38" s="163"/>
    </row>
    <row r="44" ht="11.25">
      <c r="G44" s="164"/>
    </row>
    <row r="51" spans="1:26" ht="11.25">
      <c r="A51" s="122"/>
      <c r="B51" s="122"/>
      <c r="C51" s="122"/>
      <c r="G51" s="122"/>
      <c r="Z51" s="140"/>
    </row>
    <row r="52" spans="1:26" ht="11.25">
      <c r="A52" s="122"/>
      <c r="B52" s="122"/>
      <c r="C52" s="122"/>
      <c r="G52" s="122"/>
      <c r="Z52" s="140"/>
    </row>
    <row r="53" spans="1:26" ht="11.25">
      <c r="A53" s="122"/>
      <c r="B53" s="122"/>
      <c r="C53" s="122"/>
      <c r="G53" s="122"/>
      <c r="Z53" s="140"/>
    </row>
    <row r="54" spans="1:26" ht="11.25">
      <c r="A54" s="122"/>
      <c r="B54" s="122"/>
      <c r="C54" s="122"/>
      <c r="G54" s="122"/>
      <c r="Z54" s="140"/>
    </row>
    <row r="55" spans="1:26" ht="11.25">
      <c r="A55" s="122"/>
      <c r="B55" s="122"/>
      <c r="C55" s="122"/>
      <c r="G55" s="122"/>
      <c r="Z55" s="140"/>
    </row>
    <row r="56" spans="1:26" ht="11.25">
      <c r="A56" s="122"/>
      <c r="B56" s="122"/>
      <c r="C56" s="122"/>
      <c r="G56" s="122"/>
      <c r="Z56" s="140"/>
    </row>
    <row r="57" spans="1:26" ht="11.25">
      <c r="A57" s="122"/>
      <c r="B57" s="122"/>
      <c r="C57" s="122"/>
      <c r="G57" s="122"/>
      <c r="Z57" s="140"/>
    </row>
    <row r="58" spans="1:26" ht="11.25">
      <c r="A58" s="122"/>
      <c r="B58" s="122"/>
      <c r="C58" s="122"/>
      <c r="G58" s="122"/>
      <c r="Z58" s="140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296</v>
      </c>
      <c r="AW1" s="7" t="s">
        <v>297</v>
      </c>
      <c r="AX1" s="7" t="s">
        <v>161</v>
      </c>
      <c r="AY1" s="7" t="s">
        <v>162</v>
      </c>
      <c r="AZ1" s="7" t="s">
        <v>163</v>
      </c>
      <c r="BA1" s="8" t="s">
        <v>164</v>
      </c>
      <c r="BB1" s="7" t="s">
        <v>165</v>
      </c>
      <c r="BC1" s="7" t="s">
        <v>166</v>
      </c>
      <c r="BD1" s="7" t="s">
        <v>167</v>
      </c>
      <c r="BE1" s="7" t="s">
        <v>168</v>
      </c>
    </row>
    <row r="2" spans="48:57" ht="12.75" customHeight="1">
      <c r="AV2" s="8" t="s">
        <v>169</v>
      </c>
      <c r="AW2" s="10" t="s">
        <v>161</v>
      </c>
      <c r="AX2" s="8" t="s">
        <v>348</v>
      </c>
      <c r="AY2" s="8" t="s">
        <v>348</v>
      </c>
      <c r="AZ2" s="8" t="s">
        <v>348</v>
      </c>
      <c r="BA2" s="8" t="s">
        <v>348</v>
      </c>
      <c r="BB2" s="8" t="s">
        <v>348</v>
      </c>
      <c r="BC2" s="8" t="s">
        <v>348</v>
      </c>
      <c r="BD2" s="8" t="s">
        <v>348</v>
      </c>
      <c r="BE2" s="8" t="s">
        <v>348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170</v>
      </c>
      <c r="AW3" s="10" t="s">
        <v>163</v>
      </c>
      <c r="AX3" s="8" t="s">
        <v>171</v>
      </c>
      <c r="AY3" s="8" t="s">
        <v>172</v>
      </c>
      <c r="AZ3" s="8" t="s">
        <v>173</v>
      </c>
      <c r="BA3" s="8" t="s">
        <v>174</v>
      </c>
      <c r="BB3" s="8" t="s">
        <v>175</v>
      </c>
      <c r="BC3" s="8" t="s">
        <v>176</v>
      </c>
      <c r="BD3" s="8" t="s">
        <v>177</v>
      </c>
      <c r="BE3" s="8" t="s">
        <v>178</v>
      </c>
    </row>
    <row r="4" spans="3:57" ht="11.25">
      <c r="C4" s="14"/>
      <c r="D4" s="570" t="s">
        <v>179</v>
      </c>
      <c r="E4" s="571"/>
      <c r="F4" s="571"/>
      <c r="G4" s="571"/>
      <c r="H4" s="571"/>
      <c r="I4" s="571"/>
      <c r="J4" s="571"/>
      <c r="K4" s="572"/>
      <c r="L4" s="15"/>
      <c r="AV4" s="8" t="s">
        <v>180</v>
      </c>
      <c r="AW4" s="10" t="s">
        <v>164</v>
      </c>
      <c r="AX4" s="8" t="s">
        <v>181</v>
      </c>
      <c r="AY4" s="8" t="s">
        <v>182</v>
      </c>
      <c r="AZ4" s="8" t="s">
        <v>183</v>
      </c>
      <c r="BA4" s="8" t="s">
        <v>184</v>
      </c>
      <c r="BB4" s="8" t="s">
        <v>185</v>
      </c>
      <c r="BC4" s="8" t="s">
        <v>186</v>
      </c>
      <c r="BD4" s="8" t="s">
        <v>187</v>
      </c>
      <c r="BE4" s="8" t="s">
        <v>188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189</v>
      </c>
      <c r="AW5" s="10" t="s">
        <v>165</v>
      </c>
      <c r="AX5" s="8" t="s">
        <v>190</v>
      </c>
      <c r="AY5" s="8" t="s">
        <v>191</v>
      </c>
      <c r="AZ5" s="8" t="s">
        <v>192</v>
      </c>
      <c r="BB5" s="8" t="s">
        <v>193</v>
      </c>
      <c r="BC5" s="8" t="s">
        <v>194</v>
      </c>
      <c r="BE5" s="8" t="s">
        <v>195</v>
      </c>
    </row>
    <row r="6" spans="3:54" ht="11.25">
      <c r="C6" s="14"/>
      <c r="D6" s="565" t="s">
        <v>196</v>
      </c>
      <c r="E6" s="566"/>
      <c r="F6" s="566"/>
      <c r="G6" s="566"/>
      <c r="H6" s="566"/>
      <c r="I6" s="566"/>
      <c r="J6" s="566"/>
      <c r="K6" s="567"/>
      <c r="L6" s="15"/>
      <c r="AV6" s="8" t="s">
        <v>197</v>
      </c>
      <c r="AW6" s="10" t="s">
        <v>166</v>
      </c>
      <c r="AX6" s="8" t="s">
        <v>198</v>
      </c>
      <c r="AY6" s="8" t="s">
        <v>199</v>
      </c>
      <c r="BB6" s="8" t="s">
        <v>200</v>
      </c>
    </row>
    <row r="7" spans="3:51" ht="11.25">
      <c r="C7" s="14"/>
      <c r="D7" s="17" t="s">
        <v>201</v>
      </c>
      <c r="E7" s="18" t="s">
        <v>246</v>
      </c>
      <c r="F7" s="536"/>
      <c r="G7" s="536"/>
      <c r="H7" s="536"/>
      <c r="I7" s="536"/>
      <c r="J7" s="536"/>
      <c r="K7" s="537"/>
      <c r="L7" s="15"/>
      <c r="AV7" s="8" t="s">
        <v>202</v>
      </c>
      <c r="AW7" s="10" t="s">
        <v>167</v>
      </c>
      <c r="AX7" s="8" t="s">
        <v>203</v>
      </c>
      <c r="AY7" s="8" t="s">
        <v>204</v>
      </c>
    </row>
    <row r="8" spans="3:51" ht="29.25" customHeight="1">
      <c r="C8" s="14"/>
      <c r="D8" s="17" t="s">
        <v>205</v>
      </c>
      <c r="E8" s="19" t="s">
        <v>206</v>
      </c>
      <c r="F8" s="536"/>
      <c r="G8" s="536"/>
      <c r="H8" s="536"/>
      <c r="I8" s="536"/>
      <c r="J8" s="536"/>
      <c r="K8" s="537"/>
      <c r="L8" s="15"/>
      <c r="AV8" s="8" t="s">
        <v>207</v>
      </c>
      <c r="AW8" s="10" t="s">
        <v>162</v>
      </c>
      <c r="AX8" s="8" t="s">
        <v>208</v>
      </c>
      <c r="AY8" s="8" t="s">
        <v>209</v>
      </c>
    </row>
    <row r="9" spans="3:51" ht="29.25" customHeight="1">
      <c r="C9" s="14"/>
      <c r="D9" s="17" t="s">
        <v>210</v>
      </c>
      <c r="E9" s="19" t="s">
        <v>211</v>
      </c>
      <c r="F9" s="536"/>
      <c r="G9" s="536"/>
      <c r="H9" s="536"/>
      <c r="I9" s="536"/>
      <c r="J9" s="536"/>
      <c r="K9" s="537"/>
      <c r="L9" s="15"/>
      <c r="AV9" s="8" t="s">
        <v>212</v>
      </c>
      <c r="AW9" s="10" t="s">
        <v>168</v>
      </c>
      <c r="AX9" s="8" t="s">
        <v>213</v>
      </c>
      <c r="AY9" s="8" t="s">
        <v>214</v>
      </c>
    </row>
    <row r="10" spans="3:51" ht="11.25">
      <c r="C10" s="14"/>
      <c r="D10" s="17" t="s">
        <v>215</v>
      </c>
      <c r="E10" s="18" t="s">
        <v>216</v>
      </c>
      <c r="F10" s="568"/>
      <c r="G10" s="568"/>
      <c r="H10" s="568"/>
      <c r="I10" s="568"/>
      <c r="J10" s="568"/>
      <c r="K10" s="569"/>
      <c r="L10" s="15"/>
      <c r="AX10" s="8" t="s">
        <v>217</v>
      </c>
      <c r="AY10" s="8" t="s">
        <v>218</v>
      </c>
    </row>
    <row r="11" spans="3:51" ht="11.25">
      <c r="C11" s="14"/>
      <c r="D11" s="17" t="s">
        <v>219</v>
      </c>
      <c r="E11" s="18" t="s">
        <v>220</v>
      </c>
      <c r="F11" s="568"/>
      <c r="G11" s="568"/>
      <c r="H11" s="568"/>
      <c r="I11" s="568"/>
      <c r="J11" s="568"/>
      <c r="K11" s="569"/>
      <c r="L11" s="15"/>
      <c r="N11" s="20"/>
      <c r="AX11" s="8" t="s">
        <v>221</v>
      </c>
      <c r="AY11" s="8" t="s">
        <v>222</v>
      </c>
    </row>
    <row r="12" spans="3:51" ht="22.5">
      <c r="C12" s="14"/>
      <c r="D12" s="17" t="s">
        <v>223</v>
      </c>
      <c r="E12" s="19" t="s">
        <v>224</v>
      </c>
      <c r="F12" s="568"/>
      <c r="G12" s="568"/>
      <c r="H12" s="568"/>
      <c r="I12" s="568"/>
      <c r="J12" s="568"/>
      <c r="K12" s="569"/>
      <c r="L12" s="15"/>
      <c r="N12" s="20"/>
      <c r="AX12" s="8" t="s">
        <v>225</v>
      </c>
      <c r="AY12" s="8" t="s">
        <v>337</v>
      </c>
    </row>
    <row r="13" spans="3:51" ht="11.25">
      <c r="C13" s="14"/>
      <c r="D13" s="17" t="s">
        <v>338</v>
      </c>
      <c r="E13" s="18" t="s">
        <v>339</v>
      </c>
      <c r="F13" s="568"/>
      <c r="G13" s="568"/>
      <c r="H13" s="568"/>
      <c r="I13" s="568"/>
      <c r="J13" s="568"/>
      <c r="K13" s="569"/>
      <c r="L13" s="15"/>
      <c r="N13" s="20"/>
      <c r="AY13" s="8" t="s">
        <v>298</v>
      </c>
    </row>
    <row r="14" spans="3:51" ht="29.25" customHeight="1">
      <c r="C14" s="14"/>
      <c r="D14" s="17" t="s">
        <v>299</v>
      </c>
      <c r="E14" s="18" t="s">
        <v>300</v>
      </c>
      <c r="F14" s="568"/>
      <c r="G14" s="568"/>
      <c r="H14" s="568"/>
      <c r="I14" s="568"/>
      <c r="J14" s="568"/>
      <c r="K14" s="569"/>
      <c r="L14" s="15"/>
      <c r="N14" s="20"/>
      <c r="AY14" s="8" t="s">
        <v>301</v>
      </c>
    </row>
    <row r="15" spans="3:51" ht="21.75" customHeight="1">
      <c r="C15" s="14"/>
      <c r="D15" s="17" t="s">
        <v>302</v>
      </c>
      <c r="E15" s="18" t="s">
        <v>303</v>
      </c>
      <c r="F15" s="45"/>
      <c r="G15" s="564" t="s">
        <v>304</v>
      </c>
      <c r="H15" s="564"/>
      <c r="I15" s="564"/>
      <c r="J15" s="564"/>
      <c r="K15" s="4"/>
      <c r="L15" s="15"/>
      <c r="N15" s="20"/>
      <c r="AY15" s="8" t="s">
        <v>305</v>
      </c>
    </row>
    <row r="16" spans="3:51" ht="12" thickBot="1">
      <c r="C16" s="14"/>
      <c r="D16" s="22" t="s">
        <v>306</v>
      </c>
      <c r="E16" s="23" t="s">
        <v>307</v>
      </c>
      <c r="F16" s="534"/>
      <c r="G16" s="534"/>
      <c r="H16" s="534"/>
      <c r="I16" s="534"/>
      <c r="J16" s="534"/>
      <c r="K16" s="535"/>
      <c r="L16" s="15"/>
      <c r="N16" s="20"/>
      <c r="AY16" s="8" t="s">
        <v>309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310</v>
      </c>
    </row>
    <row r="18" spans="3:14" ht="11.25">
      <c r="C18" s="14"/>
      <c r="D18" s="565" t="s">
        <v>311</v>
      </c>
      <c r="E18" s="566"/>
      <c r="F18" s="566"/>
      <c r="G18" s="566"/>
      <c r="H18" s="566"/>
      <c r="I18" s="566"/>
      <c r="J18" s="566"/>
      <c r="K18" s="567"/>
      <c r="L18" s="15"/>
      <c r="N18" s="20"/>
    </row>
    <row r="19" spans="3:14" ht="11.25">
      <c r="C19" s="14"/>
      <c r="D19" s="17" t="s">
        <v>243</v>
      </c>
      <c r="E19" s="18" t="s">
        <v>312</v>
      </c>
      <c r="F19" s="568"/>
      <c r="G19" s="568"/>
      <c r="H19" s="568"/>
      <c r="I19" s="568"/>
      <c r="J19" s="568"/>
      <c r="K19" s="569"/>
      <c r="L19" s="15"/>
      <c r="N19" s="20"/>
    </row>
    <row r="20" spans="3:14" ht="22.5">
      <c r="C20" s="14"/>
      <c r="D20" s="17" t="s">
        <v>244</v>
      </c>
      <c r="E20" s="24" t="s">
        <v>313</v>
      </c>
      <c r="F20" s="536"/>
      <c r="G20" s="536"/>
      <c r="H20" s="536"/>
      <c r="I20" s="536"/>
      <c r="J20" s="536"/>
      <c r="K20" s="537"/>
      <c r="L20" s="15"/>
      <c r="N20" s="20"/>
    </row>
    <row r="21" spans="3:14" ht="11.25">
      <c r="C21" s="14"/>
      <c r="D21" s="17" t="s">
        <v>245</v>
      </c>
      <c r="E21" s="24" t="s">
        <v>314</v>
      </c>
      <c r="F21" s="536"/>
      <c r="G21" s="536"/>
      <c r="H21" s="536"/>
      <c r="I21" s="536"/>
      <c r="J21" s="536"/>
      <c r="K21" s="537"/>
      <c r="L21" s="15"/>
      <c r="N21" s="20"/>
    </row>
    <row r="22" spans="3:14" ht="22.5">
      <c r="C22" s="14"/>
      <c r="D22" s="17" t="s">
        <v>315</v>
      </c>
      <c r="E22" s="24" t="s">
        <v>316</v>
      </c>
      <c r="F22" s="536"/>
      <c r="G22" s="536"/>
      <c r="H22" s="536"/>
      <c r="I22" s="536"/>
      <c r="J22" s="536"/>
      <c r="K22" s="537"/>
      <c r="L22" s="15"/>
      <c r="N22" s="20"/>
    </row>
    <row r="23" spans="3:14" ht="22.5">
      <c r="C23" s="14"/>
      <c r="D23" s="17" t="s">
        <v>317</v>
      </c>
      <c r="E23" s="24" t="s">
        <v>318</v>
      </c>
      <c r="F23" s="536"/>
      <c r="G23" s="536"/>
      <c r="H23" s="536"/>
      <c r="I23" s="536"/>
      <c r="J23" s="536"/>
      <c r="K23" s="537"/>
      <c r="L23" s="15"/>
      <c r="N23" s="20"/>
    </row>
    <row r="24" spans="3:14" ht="23.25" thickBot="1">
      <c r="C24" s="14"/>
      <c r="D24" s="22" t="s">
        <v>319</v>
      </c>
      <c r="E24" s="25" t="s">
        <v>320</v>
      </c>
      <c r="F24" s="534"/>
      <c r="G24" s="534"/>
      <c r="H24" s="534"/>
      <c r="I24" s="534"/>
      <c r="J24" s="534"/>
      <c r="K24" s="535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28" t="s">
        <v>321</v>
      </c>
      <c r="E26" s="529"/>
      <c r="F26" s="529"/>
      <c r="G26" s="529"/>
      <c r="H26" s="529"/>
      <c r="I26" s="529"/>
      <c r="J26" s="529"/>
      <c r="K26" s="530"/>
      <c r="L26" s="15"/>
      <c r="N26" s="20"/>
    </row>
    <row r="27" spans="3:14" ht="11.25">
      <c r="C27" s="14" t="s">
        <v>322</v>
      </c>
      <c r="D27" s="17" t="s">
        <v>292</v>
      </c>
      <c r="E27" s="24" t="s">
        <v>323</v>
      </c>
      <c r="F27" s="536"/>
      <c r="G27" s="536"/>
      <c r="H27" s="536"/>
      <c r="I27" s="536"/>
      <c r="J27" s="536"/>
      <c r="K27" s="537"/>
      <c r="L27" s="15"/>
      <c r="N27" s="20"/>
    </row>
    <row r="28" spans="3:14" ht="12" thickBot="1">
      <c r="C28" s="14" t="s">
        <v>324</v>
      </c>
      <c r="D28" s="525" t="s">
        <v>325</v>
      </c>
      <c r="E28" s="526"/>
      <c r="F28" s="526"/>
      <c r="G28" s="526"/>
      <c r="H28" s="526"/>
      <c r="I28" s="526"/>
      <c r="J28" s="526"/>
      <c r="K28" s="527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28" t="s">
        <v>326</v>
      </c>
      <c r="E30" s="529"/>
      <c r="F30" s="529"/>
      <c r="G30" s="529"/>
      <c r="H30" s="529"/>
      <c r="I30" s="529"/>
      <c r="J30" s="529"/>
      <c r="K30" s="530"/>
      <c r="L30" s="15"/>
      <c r="N30" s="20"/>
    </row>
    <row r="31" spans="3:14" ht="12" thickBot="1">
      <c r="C31" s="14"/>
      <c r="D31" s="27" t="s">
        <v>293</v>
      </c>
      <c r="E31" s="28" t="s">
        <v>327</v>
      </c>
      <c r="F31" s="560"/>
      <c r="G31" s="560"/>
      <c r="H31" s="560"/>
      <c r="I31" s="560"/>
      <c r="J31" s="560"/>
      <c r="K31" s="561"/>
      <c r="L31" s="15"/>
      <c r="N31" s="20"/>
    </row>
    <row r="32" spans="3:14" ht="22.5">
      <c r="C32" s="14"/>
      <c r="D32" s="29"/>
      <c r="E32" s="30" t="s">
        <v>328</v>
      </c>
      <c r="F32" s="30" t="s">
        <v>329</v>
      </c>
      <c r="G32" s="31" t="s">
        <v>330</v>
      </c>
      <c r="H32" s="562" t="s">
        <v>227</v>
      </c>
      <c r="I32" s="562"/>
      <c r="J32" s="562"/>
      <c r="K32" s="563"/>
      <c r="L32" s="15"/>
      <c r="N32" s="20"/>
    </row>
    <row r="33" spans="3:14" ht="11.25">
      <c r="C33" s="14" t="s">
        <v>322</v>
      </c>
      <c r="D33" s="17" t="s">
        <v>228</v>
      </c>
      <c r="E33" s="24" t="s">
        <v>229</v>
      </c>
      <c r="F33" s="46"/>
      <c r="G33" s="46"/>
      <c r="H33" s="536"/>
      <c r="I33" s="536"/>
      <c r="J33" s="536"/>
      <c r="K33" s="537"/>
      <c r="L33" s="15"/>
      <c r="N33" s="20"/>
    </row>
    <row r="34" spans="3:14" ht="12" thickBot="1">
      <c r="C34" s="14" t="s">
        <v>324</v>
      </c>
      <c r="D34" s="525" t="s">
        <v>230</v>
      </c>
      <c r="E34" s="526"/>
      <c r="F34" s="526"/>
      <c r="G34" s="526"/>
      <c r="H34" s="526"/>
      <c r="I34" s="526"/>
      <c r="J34" s="526"/>
      <c r="K34" s="527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28" t="s">
        <v>231</v>
      </c>
      <c r="E36" s="529"/>
      <c r="F36" s="529"/>
      <c r="G36" s="529"/>
      <c r="H36" s="529"/>
      <c r="I36" s="529"/>
      <c r="J36" s="529"/>
      <c r="K36" s="530"/>
      <c r="L36" s="15"/>
      <c r="N36" s="20"/>
    </row>
    <row r="37" spans="3:14" ht="24.75" customHeight="1">
      <c r="C37" s="14"/>
      <c r="D37" s="32"/>
      <c r="E37" s="21" t="s">
        <v>232</v>
      </c>
      <c r="F37" s="21" t="s">
        <v>233</v>
      </c>
      <c r="G37" s="21" t="s">
        <v>234</v>
      </c>
      <c r="H37" s="21" t="s">
        <v>235</v>
      </c>
      <c r="I37" s="551" t="s">
        <v>236</v>
      </c>
      <c r="J37" s="552"/>
      <c r="K37" s="553"/>
      <c r="L37" s="15"/>
      <c r="N37" s="20"/>
    </row>
    <row r="38" spans="3:12" ht="11.25">
      <c r="C38" s="14" t="s">
        <v>322</v>
      </c>
      <c r="D38" s="17" t="s">
        <v>237</v>
      </c>
      <c r="E38" s="46"/>
      <c r="F38" s="46"/>
      <c r="G38" s="46"/>
      <c r="H38" s="46"/>
      <c r="I38" s="554"/>
      <c r="J38" s="555"/>
      <c r="K38" s="556"/>
      <c r="L38" s="15"/>
    </row>
    <row r="39" spans="3:12" ht="11.25">
      <c r="C39" s="2" t="s">
        <v>366</v>
      </c>
      <c r="D39" s="17" t="s">
        <v>367</v>
      </c>
      <c r="E39" s="46"/>
      <c r="F39" s="46"/>
      <c r="G39" s="46"/>
      <c r="H39" s="46"/>
      <c r="I39" s="554"/>
      <c r="J39" s="555"/>
      <c r="K39" s="556"/>
      <c r="L39" s="15"/>
    </row>
    <row r="40" spans="3:12" ht="11.25">
      <c r="C40" s="2" t="s">
        <v>366</v>
      </c>
      <c r="D40" s="17" t="s">
        <v>369</v>
      </c>
      <c r="E40" s="46"/>
      <c r="F40" s="46"/>
      <c r="G40" s="46"/>
      <c r="H40" s="46"/>
      <c r="I40" s="554"/>
      <c r="J40" s="555"/>
      <c r="K40" s="556"/>
      <c r="L40" s="15"/>
    </row>
    <row r="41" spans="3:12" ht="11.25">
      <c r="C41" s="2" t="s">
        <v>366</v>
      </c>
      <c r="D41" s="17" t="s">
        <v>370</v>
      </c>
      <c r="E41" s="46"/>
      <c r="F41" s="46"/>
      <c r="G41" s="46"/>
      <c r="H41" s="46"/>
      <c r="I41" s="554"/>
      <c r="J41" s="555"/>
      <c r="K41" s="556"/>
      <c r="L41" s="15"/>
    </row>
    <row r="42" spans="3:12" ht="11.25">
      <c r="C42" s="2" t="s">
        <v>366</v>
      </c>
      <c r="D42" s="17" t="s">
        <v>372</v>
      </c>
      <c r="E42" s="46"/>
      <c r="F42" s="46"/>
      <c r="G42" s="46"/>
      <c r="H42" s="46"/>
      <c r="I42" s="554"/>
      <c r="J42" s="555"/>
      <c r="K42" s="556"/>
      <c r="L42" s="15"/>
    </row>
    <row r="43" spans="3:12" ht="11.25">
      <c r="C43" s="2" t="s">
        <v>366</v>
      </c>
      <c r="D43" s="17" t="s">
        <v>373</v>
      </c>
      <c r="E43" s="46"/>
      <c r="F43" s="46"/>
      <c r="G43" s="46"/>
      <c r="H43" s="46"/>
      <c r="I43" s="554"/>
      <c r="J43" s="555"/>
      <c r="K43" s="556"/>
      <c r="L43" s="15"/>
    </row>
    <row r="44" spans="3:12" ht="11.25">
      <c r="C44" s="2" t="s">
        <v>366</v>
      </c>
      <c r="D44" s="17" t="s">
        <v>374</v>
      </c>
      <c r="E44" s="46"/>
      <c r="F44" s="46"/>
      <c r="G44" s="46"/>
      <c r="H44" s="46"/>
      <c r="I44" s="554"/>
      <c r="J44" s="555"/>
      <c r="K44" s="556"/>
      <c r="L44" s="15"/>
    </row>
    <row r="45" spans="3:12" ht="11.25">
      <c r="C45" s="2" t="s">
        <v>366</v>
      </c>
      <c r="D45" s="17" t="s">
        <v>375</v>
      </c>
      <c r="E45" s="46"/>
      <c r="F45" s="46"/>
      <c r="G45" s="46"/>
      <c r="H45" s="46"/>
      <c r="I45" s="554"/>
      <c r="J45" s="555"/>
      <c r="K45" s="556"/>
      <c r="L45" s="15"/>
    </row>
    <row r="46" spans="3:12" ht="11.25">
      <c r="C46" s="2" t="s">
        <v>366</v>
      </c>
      <c r="D46" s="17" t="s">
        <v>376</v>
      </c>
      <c r="E46" s="46"/>
      <c r="F46" s="46"/>
      <c r="G46" s="46"/>
      <c r="H46" s="46"/>
      <c r="I46" s="554"/>
      <c r="J46" s="555"/>
      <c r="K46" s="556"/>
      <c r="L46" s="15"/>
    </row>
    <row r="47" spans="3:12" ht="11.25">
      <c r="C47" s="2" t="s">
        <v>366</v>
      </c>
      <c r="D47" s="17" t="s">
        <v>377</v>
      </c>
      <c r="E47" s="46"/>
      <c r="F47" s="46"/>
      <c r="G47" s="46"/>
      <c r="H47" s="46"/>
      <c r="I47" s="554"/>
      <c r="J47" s="555"/>
      <c r="K47" s="556"/>
      <c r="L47" s="15"/>
    </row>
    <row r="48" spans="3:12" ht="11.25">
      <c r="C48" s="2" t="s">
        <v>366</v>
      </c>
      <c r="D48" s="17" t="s">
        <v>378</v>
      </c>
      <c r="E48" s="46"/>
      <c r="F48" s="46"/>
      <c r="G48" s="46"/>
      <c r="H48" s="46"/>
      <c r="I48" s="554"/>
      <c r="J48" s="555"/>
      <c r="K48" s="556"/>
      <c r="L48" s="15"/>
    </row>
    <row r="49" spans="3:12" ht="11.25">
      <c r="C49" s="2" t="s">
        <v>366</v>
      </c>
      <c r="D49" s="17" t="s">
        <v>379</v>
      </c>
      <c r="E49" s="46"/>
      <c r="F49" s="46"/>
      <c r="G49" s="46"/>
      <c r="H49" s="46"/>
      <c r="I49" s="554"/>
      <c r="J49" s="555"/>
      <c r="K49" s="556"/>
      <c r="L49" s="15"/>
    </row>
    <row r="50" spans="3:12" ht="11.25">
      <c r="C50" s="2" t="s">
        <v>366</v>
      </c>
      <c r="D50" s="17" t="s">
        <v>380</v>
      </c>
      <c r="E50" s="46"/>
      <c r="F50" s="46"/>
      <c r="G50" s="46"/>
      <c r="H50" s="46"/>
      <c r="I50" s="554"/>
      <c r="J50" s="555"/>
      <c r="K50" s="556"/>
      <c r="L50" s="15"/>
    </row>
    <row r="51" spans="3:12" ht="11.25">
      <c r="C51" s="2" t="s">
        <v>366</v>
      </c>
      <c r="D51" s="17" t="s">
        <v>381</v>
      </c>
      <c r="E51" s="46"/>
      <c r="F51" s="46"/>
      <c r="G51" s="46"/>
      <c r="H51" s="46"/>
      <c r="I51" s="554"/>
      <c r="J51" s="555"/>
      <c r="K51" s="556"/>
      <c r="L51" s="15"/>
    </row>
    <row r="52" spans="3:12" ht="11.25">
      <c r="C52" s="2" t="s">
        <v>366</v>
      </c>
      <c r="D52" s="17" t="s">
        <v>382</v>
      </c>
      <c r="E52" s="46"/>
      <c r="F52" s="46"/>
      <c r="G52" s="46"/>
      <c r="H52" s="46"/>
      <c r="I52" s="554"/>
      <c r="J52" s="555"/>
      <c r="K52" s="556"/>
      <c r="L52" s="15"/>
    </row>
    <row r="53" spans="3:12" ht="11.25">
      <c r="C53" s="2" t="s">
        <v>366</v>
      </c>
      <c r="D53" s="17" t="s">
        <v>387</v>
      </c>
      <c r="E53" s="46"/>
      <c r="F53" s="46"/>
      <c r="G53" s="46"/>
      <c r="H53" s="46"/>
      <c r="I53" s="554"/>
      <c r="J53" s="555"/>
      <c r="K53" s="556"/>
      <c r="L53" s="15"/>
    </row>
    <row r="54" spans="3:12" ht="11.25">
      <c r="C54" s="2" t="s">
        <v>366</v>
      </c>
      <c r="D54" s="17" t="s">
        <v>388</v>
      </c>
      <c r="E54" s="46"/>
      <c r="F54" s="46"/>
      <c r="G54" s="46"/>
      <c r="H54" s="46"/>
      <c r="I54" s="554"/>
      <c r="J54" s="555"/>
      <c r="K54" s="556"/>
      <c r="L54" s="15"/>
    </row>
    <row r="55" spans="3:14" ht="12" thickBot="1">
      <c r="C55" s="14" t="s">
        <v>324</v>
      </c>
      <c r="D55" s="525" t="s">
        <v>238</v>
      </c>
      <c r="E55" s="526"/>
      <c r="F55" s="526"/>
      <c r="G55" s="526"/>
      <c r="H55" s="526"/>
      <c r="I55" s="526"/>
      <c r="J55" s="526"/>
      <c r="K55" s="527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43" t="s">
        <v>239</v>
      </c>
      <c r="E57" s="544"/>
      <c r="F57" s="544"/>
      <c r="G57" s="544"/>
      <c r="H57" s="544"/>
      <c r="I57" s="544"/>
      <c r="J57" s="544"/>
      <c r="K57" s="545"/>
      <c r="L57" s="15"/>
      <c r="N57" s="20"/>
    </row>
    <row r="58" spans="3:14" ht="22.5">
      <c r="C58" s="14"/>
      <c r="D58" s="17" t="s">
        <v>240</v>
      </c>
      <c r="E58" s="24" t="s">
        <v>241</v>
      </c>
      <c r="F58" s="548"/>
      <c r="G58" s="549"/>
      <c r="H58" s="549"/>
      <c r="I58" s="549"/>
      <c r="J58" s="549"/>
      <c r="K58" s="550"/>
      <c r="L58" s="15"/>
      <c r="N58" s="20"/>
    </row>
    <row r="59" spans="3:14" ht="11.25">
      <c r="C59" s="14"/>
      <c r="D59" s="17" t="s">
        <v>242</v>
      </c>
      <c r="E59" s="24" t="s">
        <v>288</v>
      </c>
      <c r="F59" s="531"/>
      <c r="G59" s="532"/>
      <c r="H59" s="532"/>
      <c r="I59" s="532"/>
      <c r="J59" s="532"/>
      <c r="K59" s="533"/>
      <c r="L59" s="15"/>
      <c r="N59" s="20"/>
    </row>
    <row r="60" spans="3:14" ht="23.25" thickBot="1">
      <c r="C60" s="14"/>
      <c r="D60" s="22" t="s">
        <v>289</v>
      </c>
      <c r="E60" s="25" t="s">
        <v>350</v>
      </c>
      <c r="F60" s="557"/>
      <c r="G60" s="558"/>
      <c r="H60" s="558"/>
      <c r="I60" s="558"/>
      <c r="J60" s="558"/>
      <c r="K60" s="55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28" t="s">
        <v>351</v>
      </c>
      <c r="E62" s="529"/>
      <c r="F62" s="529"/>
      <c r="G62" s="529"/>
      <c r="H62" s="529"/>
      <c r="I62" s="529"/>
      <c r="J62" s="529"/>
      <c r="K62" s="530"/>
      <c r="L62" s="15"/>
      <c r="N62" s="20"/>
    </row>
    <row r="63" spans="3:14" ht="11.25">
      <c r="C63" s="14"/>
      <c r="D63" s="17"/>
      <c r="E63" s="33" t="s">
        <v>352</v>
      </c>
      <c r="F63" s="546" t="s">
        <v>353</v>
      </c>
      <c r="G63" s="546"/>
      <c r="H63" s="546"/>
      <c r="I63" s="546"/>
      <c r="J63" s="546"/>
      <c r="K63" s="547"/>
      <c r="L63" s="15"/>
      <c r="N63" s="20"/>
    </row>
    <row r="64" spans="3:14" ht="11.25">
      <c r="C64" s="14" t="s">
        <v>322</v>
      </c>
      <c r="D64" s="17" t="s">
        <v>354</v>
      </c>
      <c r="E64" s="44"/>
      <c r="F64" s="531"/>
      <c r="G64" s="532"/>
      <c r="H64" s="532"/>
      <c r="I64" s="532"/>
      <c r="J64" s="532"/>
      <c r="K64" s="533"/>
      <c r="L64" s="15"/>
      <c r="N64" s="20"/>
    </row>
    <row r="65" spans="3:14" ht="12" thickBot="1">
      <c r="C65" s="14" t="s">
        <v>324</v>
      </c>
      <c r="D65" s="525" t="s">
        <v>355</v>
      </c>
      <c r="E65" s="526"/>
      <c r="F65" s="526"/>
      <c r="G65" s="526"/>
      <c r="H65" s="526"/>
      <c r="I65" s="526"/>
      <c r="J65" s="526"/>
      <c r="K65" s="527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43" t="s">
        <v>356</v>
      </c>
      <c r="E67" s="544"/>
      <c r="F67" s="544"/>
      <c r="G67" s="544"/>
      <c r="H67" s="544"/>
      <c r="I67" s="544"/>
      <c r="J67" s="544"/>
      <c r="K67" s="545"/>
      <c r="L67" s="15"/>
      <c r="N67" s="20"/>
    </row>
    <row r="68" spans="3:14" ht="52.5" customHeight="1">
      <c r="C68" s="14"/>
      <c r="D68" s="17" t="s">
        <v>357</v>
      </c>
      <c r="E68" s="24" t="s">
        <v>358</v>
      </c>
      <c r="F68" s="541"/>
      <c r="G68" s="541"/>
      <c r="H68" s="541"/>
      <c r="I68" s="541"/>
      <c r="J68" s="541"/>
      <c r="K68" s="542"/>
      <c r="L68" s="15"/>
      <c r="N68" s="20"/>
    </row>
    <row r="69" spans="3:14" ht="11.25">
      <c r="C69" s="14"/>
      <c r="D69" s="17" t="s">
        <v>359</v>
      </c>
      <c r="E69" s="24" t="s">
        <v>360</v>
      </c>
      <c r="F69" s="538"/>
      <c r="G69" s="539"/>
      <c r="H69" s="539"/>
      <c r="I69" s="539"/>
      <c r="J69" s="539"/>
      <c r="K69" s="540"/>
      <c r="L69" s="15"/>
      <c r="N69" s="20"/>
    </row>
    <row r="70" spans="3:14" ht="11.25">
      <c r="C70" s="14"/>
      <c r="D70" s="17" t="s">
        <v>361</v>
      </c>
      <c r="E70" s="24" t="s">
        <v>362</v>
      </c>
      <c r="F70" s="536"/>
      <c r="G70" s="536"/>
      <c r="H70" s="536"/>
      <c r="I70" s="536"/>
      <c r="J70" s="536"/>
      <c r="K70" s="537"/>
      <c r="L70" s="15"/>
      <c r="N70" s="20"/>
    </row>
    <row r="71" spans="3:12" ht="23.25" thickBot="1">
      <c r="C71" s="14"/>
      <c r="D71" s="22" t="s">
        <v>363</v>
      </c>
      <c r="E71" s="25" t="s">
        <v>364</v>
      </c>
      <c r="F71" s="534"/>
      <c r="G71" s="534"/>
      <c r="H71" s="534"/>
      <c r="I71" s="534"/>
      <c r="J71" s="534"/>
      <c r="K71" s="535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2">
      <selection activeCell="C42" sqref="C41:C42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2" t="s">
        <v>232</v>
      </c>
      <c r="C2" s="253" t="s">
        <v>632</v>
      </c>
      <c r="D2" s="254" t="s">
        <v>294</v>
      </c>
    </row>
    <row r="3" spans="2:4" ht="27.75" customHeight="1">
      <c r="B3" s="381" t="s">
        <v>31</v>
      </c>
      <c r="C3" s="382" t="str">
        <f>'ТС инвестиции'!E9</f>
        <v>Информация об инвестиционных программах и отчетах об их реализации *</v>
      </c>
      <c r="D3" s="383" t="s">
        <v>633</v>
      </c>
    </row>
    <row r="4" spans="2:4" ht="33.75">
      <c r="B4" s="250" t="s">
        <v>32</v>
      </c>
      <c r="C4" s="251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6" t="s">
        <v>633</v>
      </c>
    </row>
    <row r="5" spans="2:4" ht="27.75" customHeight="1">
      <c r="B5" s="255" t="s">
        <v>33</v>
      </c>
      <c r="C5" s="249" t="str">
        <f>'ТС показатели (2)'!E9</f>
        <v>Информация об объемах товаров и услуг, их стоимости и способах приобретения *</v>
      </c>
      <c r="D5" s="256" t="s">
        <v>633</v>
      </c>
    </row>
    <row r="6" spans="2:4" ht="27.75" customHeight="1">
      <c r="B6" s="250" t="s">
        <v>615</v>
      </c>
      <c r="C6" s="251" t="str">
        <f>'Ссылки на публикации'!E9</f>
        <v>Ссылки на публикации в других источниках</v>
      </c>
      <c r="D6" s="256" t="s">
        <v>633</v>
      </c>
    </row>
    <row r="7" spans="2:4" ht="27.75" customHeight="1" thickBot="1">
      <c r="B7" s="384" t="s">
        <v>236</v>
      </c>
      <c r="C7" s="385" t="str">
        <f>Комментарии!E8</f>
        <v>КОММЕНТАРИИ</v>
      </c>
      <c r="D7" s="257" t="s">
        <v>633</v>
      </c>
    </row>
    <row r="11" ht="11.25">
      <c r="C11" s="282"/>
    </row>
    <row r="16" ht="11.25">
      <c r="C16" s="281"/>
    </row>
    <row r="17" ht="11.25">
      <c r="C17" s="281"/>
    </row>
    <row r="18" ht="11.25">
      <c r="C18" s="281"/>
    </row>
    <row r="19" ht="11.25">
      <c r="C19" s="281"/>
    </row>
  </sheetData>
  <sheetProtection password="FA9C" sheet="1" objects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20">
      <selection activeCell="H60" sqref="H60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5" hidden="1" customWidth="1"/>
    <col min="4" max="4" width="36.00390625" style="285" customWidth="1"/>
    <col min="5" max="5" width="9.00390625" style="285" customWidth="1"/>
    <col min="6" max="6" width="49.140625" style="285" customWidth="1"/>
    <col min="7" max="7" width="36.7109375" style="285" bestFit="1" customWidth="1"/>
    <col min="8" max="8" width="25.140625" style="285" customWidth="1"/>
    <col min="9" max="9" width="22.57421875" style="285" hidden="1" customWidth="1"/>
    <col min="10" max="10" width="25.421875" style="285" customWidth="1"/>
    <col min="11" max="11" width="9.140625" style="285" customWidth="1"/>
    <col min="12" max="12" width="7.57421875" style="285" bestFit="1" customWidth="1"/>
    <col min="13" max="13" width="2.00390625" style="285" bestFit="1" customWidth="1"/>
    <col min="14" max="16384" width="9.140625" style="285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86"/>
      <c r="D3" s="213"/>
      <c r="E3" s="304" t="s">
        <v>540</v>
      </c>
      <c r="F3" s="454"/>
      <c r="G3" s="455"/>
      <c r="H3" s="286"/>
      <c r="I3" s="287"/>
      <c r="J3" s="288"/>
      <c r="K3" s="181"/>
    </row>
    <row r="4" spans="1:10" ht="15" customHeight="1" hidden="1">
      <c r="A4" s="78"/>
      <c r="B4" s="78"/>
      <c r="C4" s="289"/>
      <c r="D4" s="289"/>
      <c r="E4" s="390"/>
      <c r="F4" s="289"/>
      <c r="G4" s="289"/>
      <c r="H4" s="289"/>
      <c r="I4" s="290"/>
      <c r="J4" s="289"/>
    </row>
    <row r="5" spans="2:11" ht="15" customHeight="1" hidden="1">
      <c r="B5" s="286"/>
      <c r="D5" s="184"/>
      <c r="E5" s="448" t="s">
        <v>560</v>
      </c>
      <c r="F5" s="456"/>
      <c r="G5" s="291" t="s">
        <v>547</v>
      </c>
      <c r="H5" s="286"/>
      <c r="I5" s="287"/>
      <c r="J5" s="288"/>
      <c r="K5" s="292"/>
    </row>
    <row r="6" spans="2:11" ht="15" customHeight="1" hidden="1">
      <c r="B6" s="286"/>
      <c r="D6" s="184"/>
      <c r="E6" s="448"/>
      <c r="F6" s="457"/>
      <c r="G6" s="291" t="s">
        <v>548</v>
      </c>
      <c r="H6" s="286"/>
      <c r="I6" s="287"/>
      <c r="J6" s="288"/>
      <c r="K6" s="292"/>
    </row>
    <row r="7" ht="15" customHeight="1"/>
    <row r="8" spans="4:11" ht="18.75" customHeight="1" thickBot="1">
      <c r="D8" s="293"/>
      <c r="E8" s="192"/>
      <c r="F8" s="258" t="s">
        <v>442</v>
      </c>
      <c r="G8" s="193"/>
      <c r="H8" s="192"/>
      <c r="I8" s="192"/>
      <c r="J8" s="192"/>
      <c r="K8" s="194"/>
    </row>
    <row r="9" spans="4:11" ht="15" customHeight="1">
      <c r="D9" s="294"/>
      <c r="E9" s="462" t="s">
        <v>629</v>
      </c>
      <c r="F9" s="463"/>
      <c r="G9" s="463"/>
      <c r="H9" s="463"/>
      <c r="I9" s="463"/>
      <c r="J9" s="464"/>
      <c r="K9" s="178"/>
    </row>
    <row r="10" spans="4:11" ht="15" customHeight="1" thickBot="1">
      <c r="D10" s="294"/>
      <c r="E10" s="465" t="str">
        <f>IF(org="","",IF(fil="",org,org&amp;" ("&amp;fil&amp;")"))</f>
        <v>Филиал ОАО "ОГК-2" - Псковская ГРЭС (Филиал ОАО "ОГК-2" - Псковская ГРЭС)</v>
      </c>
      <c r="F10" s="466"/>
      <c r="G10" s="466"/>
      <c r="H10" s="466"/>
      <c r="I10" s="466"/>
      <c r="J10" s="467"/>
      <c r="K10" s="178"/>
    </row>
    <row r="11" spans="4:11" ht="15" customHeight="1" thickBot="1">
      <c r="D11" s="294"/>
      <c r="E11" s="176"/>
      <c r="F11" s="176"/>
      <c r="G11" s="176"/>
      <c r="H11" s="179"/>
      <c r="I11" s="295"/>
      <c r="J11" s="295"/>
      <c r="K11" s="177"/>
    </row>
    <row r="12" spans="2:11" ht="15" customHeight="1" thickBot="1">
      <c r="B12" s="215" t="s">
        <v>531</v>
      </c>
      <c r="D12" s="294"/>
      <c r="E12" s="214" t="s">
        <v>156</v>
      </c>
      <c r="F12" s="470" t="s">
        <v>529</v>
      </c>
      <c r="G12" s="470"/>
      <c r="H12" s="215" t="s">
        <v>530</v>
      </c>
      <c r="I12" s="460" t="s">
        <v>533</v>
      </c>
      <c r="J12" s="461"/>
      <c r="K12" s="177"/>
    </row>
    <row r="13" spans="2:11" ht="15" customHeight="1" thickBot="1">
      <c r="B13" s="217">
        <v>4</v>
      </c>
      <c r="C13" s="295"/>
      <c r="D13" s="296"/>
      <c r="E13" s="216">
        <v>1</v>
      </c>
      <c r="F13" s="471">
        <f>E13+1</f>
        <v>2</v>
      </c>
      <c r="G13" s="471"/>
      <c r="H13" s="217" t="s">
        <v>566</v>
      </c>
      <c r="I13" s="297"/>
      <c r="J13" s="298"/>
      <c r="K13" s="177"/>
    </row>
    <row r="14" spans="2:11" ht="24" customHeight="1">
      <c r="B14" s="389"/>
      <c r="D14" s="180"/>
      <c r="E14" s="222">
        <v>1</v>
      </c>
      <c r="F14" s="473" t="s">
        <v>532</v>
      </c>
      <c r="G14" s="473"/>
      <c r="H14" s="269" t="s">
        <v>1320</v>
      </c>
      <c r="I14" s="299"/>
      <c r="J14" s="288"/>
      <c r="K14" s="177"/>
    </row>
    <row r="15" spans="2:11" ht="24" customHeight="1">
      <c r="B15" s="300" t="s">
        <v>535</v>
      </c>
      <c r="D15" s="180"/>
      <c r="E15" s="223">
        <v>2</v>
      </c>
      <c r="F15" s="469" t="s">
        <v>534</v>
      </c>
      <c r="G15" s="469" t="s">
        <v>534</v>
      </c>
      <c r="H15" s="270" t="s">
        <v>1320</v>
      </c>
      <c r="I15" s="301"/>
      <c r="J15" s="288"/>
      <c r="K15" s="177"/>
    </row>
    <row r="16" spans="2:11" ht="24" customHeight="1">
      <c r="B16" s="302"/>
      <c r="D16" s="303"/>
      <c r="E16" s="304">
        <v>3</v>
      </c>
      <c r="F16" s="472" t="s">
        <v>536</v>
      </c>
      <c r="G16" s="472"/>
      <c r="H16" s="302">
        <v>41275</v>
      </c>
      <c r="I16" s="301"/>
      <c r="J16" s="288"/>
      <c r="K16" s="292"/>
    </row>
    <row r="17" spans="2:11" ht="24" customHeight="1">
      <c r="B17" s="302"/>
      <c r="D17" s="303"/>
      <c r="E17" s="304">
        <v>4</v>
      </c>
      <c r="F17" s="472" t="s">
        <v>537</v>
      </c>
      <c r="G17" s="472"/>
      <c r="H17" s="302">
        <v>41609</v>
      </c>
      <c r="I17" s="301"/>
      <c r="J17" s="288"/>
      <c r="K17" s="292"/>
    </row>
    <row r="18" spans="2:11" ht="27.75" customHeight="1">
      <c r="B18" s="195">
        <f>SUM(B19:B20)</f>
        <v>0</v>
      </c>
      <c r="D18" s="180"/>
      <c r="E18" s="223" t="s">
        <v>538</v>
      </c>
      <c r="F18" s="468" t="s">
        <v>539</v>
      </c>
      <c r="G18" s="468"/>
      <c r="H18" s="195">
        <f>SUM(H19:H20)</f>
        <v>0</v>
      </c>
      <c r="I18" s="301"/>
      <c r="J18" s="288"/>
      <c r="K18" s="181"/>
    </row>
    <row r="19" spans="2:11" ht="24" customHeight="1">
      <c r="B19" s="286"/>
      <c r="D19" s="180"/>
      <c r="E19" s="304" t="s">
        <v>540</v>
      </c>
      <c r="F19" s="454"/>
      <c r="G19" s="455"/>
      <c r="H19" s="286">
        <v>0</v>
      </c>
      <c r="I19" s="301"/>
      <c r="J19" s="288"/>
      <c r="K19" s="181"/>
    </row>
    <row r="20" spans="2:11" ht="15" customHeight="1">
      <c r="B20" s="196"/>
      <c r="D20" s="180"/>
      <c r="E20" s="225"/>
      <c r="F20" s="212" t="s">
        <v>616</v>
      </c>
      <c r="G20" s="210"/>
      <c r="H20" s="210"/>
      <c r="I20" s="301"/>
      <c r="J20" s="288"/>
      <c r="K20" s="292"/>
    </row>
    <row r="21" spans="2:11" ht="25.5" customHeight="1">
      <c r="B21" s="195">
        <f>SUM(B22:B23)</f>
        <v>0</v>
      </c>
      <c r="D21" s="180"/>
      <c r="E21" s="223" t="s">
        <v>541</v>
      </c>
      <c r="F21" s="468" t="s">
        <v>542</v>
      </c>
      <c r="G21" s="468"/>
      <c r="H21" s="195">
        <f>SUM(H22:H23)</f>
        <v>0</v>
      </c>
      <c r="I21" s="301"/>
      <c r="J21" s="288"/>
      <c r="K21" s="181"/>
    </row>
    <row r="22" spans="2:11" ht="24" customHeight="1">
      <c r="B22" s="305"/>
      <c r="D22" s="180"/>
      <c r="E22" s="306" t="s">
        <v>543</v>
      </c>
      <c r="F22" s="454"/>
      <c r="G22" s="455"/>
      <c r="H22" s="286">
        <v>0</v>
      </c>
      <c r="I22" s="301"/>
      <c r="J22" s="288"/>
      <c r="K22" s="292"/>
    </row>
    <row r="23" spans="2:11" ht="15" customHeight="1">
      <c r="B23" s="197"/>
      <c r="D23" s="180"/>
      <c r="E23" s="225"/>
      <c r="F23" s="212" t="s">
        <v>616</v>
      </c>
      <c r="G23" s="210"/>
      <c r="H23" s="210"/>
      <c r="I23" s="301"/>
      <c r="J23" s="288"/>
      <c r="K23" s="292"/>
    </row>
    <row r="24" spans="2:11" ht="26.25" customHeight="1">
      <c r="B24" s="300" t="s">
        <v>535</v>
      </c>
      <c r="D24" s="180"/>
      <c r="E24" s="223" t="s">
        <v>544</v>
      </c>
      <c r="F24" s="469" t="s">
        <v>545</v>
      </c>
      <c r="G24" s="469"/>
      <c r="H24" s="300" t="s">
        <v>535</v>
      </c>
      <c r="I24" s="301"/>
      <c r="J24" s="288"/>
      <c r="K24" s="181"/>
    </row>
    <row r="25" spans="2:11" ht="24" customHeight="1">
      <c r="B25" s="300" t="s">
        <v>535</v>
      </c>
      <c r="D25" s="303"/>
      <c r="E25" s="448" t="s">
        <v>354</v>
      </c>
      <c r="F25" s="451" t="s">
        <v>546</v>
      </c>
      <c r="G25" s="284" t="s">
        <v>547</v>
      </c>
      <c r="H25" s="286">
        <v>0</v>
      </c>
      <c r="I25" s="301"/>
      <c r="J25" s="288"/>
      <c r="K25" s="292"/>
    </row>
    <row r="26" spans="2:11" ht="24" customHeight="1">
      <c r="B26" s="300" t="s">
        <v>535</v>
      </c>
      <c r="D26" s="303"/>
      <c r="E26" s="448"/>
      <c r="F26" s="452"/>
      <c r="G26" s="284" t="s">
        <v>548</v>
      </c>
      <c r="H26" s="286">
        <v>0</v>
      </c>
      <c r="I26" s="301"/>
      <c r="J26" s="288"/>
      <c r="K26" s="292"/>
    </row>
    <row r="27" spans="2:11" ht="24" customHeight="1">
      <c r="B27" s="286"/>
      <c r="D27" s="303"/>
      <c r="E27" s="474" t="s">
        <v>549</v>
      </c>
      <c r="F27" s="451" t="s">
        <v>550</v>
      </c>
      <c r="G27" s="284" t="s">
        <v>547</v>
      </c>
      <c r="H27" s="286">
        <v>0</v>
      </c>
      <c r="I27" s="301"/>
      <c r="J27" s="288"/>
      <c r="K27" s="307"/>
    </row>
    <row r="28" spans="2:11" ht="24" customHeight="1">
      <c r="B28" s="286"/>
      <c r="D28" s="303"/>
      <c r="E28" s="474"/>
      <c r="F28" s="452"/>
      <c r="G28" s="284" t="s">
        <v>548</v>
      </c>
      <c r="H28" s="286">
        <v>0</v>
      </c>
      <c r="I28" s="301"/>
      <c r="J28" s="288"/>
      <c r="K28" s="307"/>
    </row>
    <row r="29" spans="2:11" ht="24" customHeight="1">
      <c r="B29" s="286"/>
      <c r="D29" s="303"/>
      <c r="E29" s="448" t="s">
        <v>551</v>
      </c>
      <c r="F29" s="449" t="s">
        <v>552</v>
      </c>
      <c r="G29" s="284" t="s">
        <v>547</v>
      </c>
      <c r="H29" s="286">
        <v>0</v>
      </c>
      <c r="I29" s="301"/>
      <c r="J29" s="288"/>
      <c r="K29" s="292"/>
    </row>
    <row r="30" spans="2:11" ht="24" customHeight="1">
      <c r="B30" s="286"/>
      <c r="D30" s="303"/>
      <c r="E30" s="448"/>
      <c r="F30" s="450"/>
      <c r="G30" s="284" t="s">
        <v>548</v>
      </c>
      <c r="H30" s="286">
        <v>0</v>
      </c>
      <c r="I30" s="301"/>
      <c r="J30" s="288"/>
      <c r="K30" s="292"/>
    </row>
    <row r="31" spans="2:11" ht="24" customHeight="1">
      <c r="B31" s="286"/>
      <c r="D31" s="303"/>
      <c r="E31" s="448" t="s">
        <v>553</v>
      </c>
      <c r="F31" s="449" t="s">
        <v>554</v>
      </c>
      <c r="G31" s="284" t="s">
        <v>547</v>
      </c>
      <c r="H31" s="286">
        <v>0</v>
      </c>
      <c r="I31" s="301"/>
      <c r="J31" s="288"/>
      <c r="K31" s="292"/>
    </row>
    <row r="32" spans="2:11" ht="24" customHeight="1">
      <c r="B32" s="286"/>
      <c r="D32" s="303"/>
      <c r="E32" s="448"/>
      <c r="F32" s="450"/>
      <c r="G32" s="284" t="s">
        <v>548</v>
      </c>
      <c r="H32" s="286">
        <v>0</v>
      </c>
      <c r="I32" s="301"/>
      <c r="J32" s="288"/>
      <c r="K32" s="292"/>
    </row>
    <row r="33" spans="2:11" ht="24" customHeight="1">
      <c r="B33" s="286"/>
      <c r="D33" s="303"/>
      <c r="E33" s="448" t="s">
        <v>555</v>
      </c>
      <c r="F33" s="449" t="s">
        <v>36</v>
      </c>
      <c r="G33" s="284" t="s">
        <v>547</v>
      </c>
      <c r="H33" s="286">
        <v>0</v>
      </c>
      <c r="I33" s="301"/>
      <c r="J33" s="288"/>
      <c r="K33" s="292"/>
    </row>
    <row r="34" spans="2:11" ht="24" customHeight="1">
      <c r="B34" s="286"/>
      <c r="D34" s="303"/>
      <c r="E34" s="448"/>
      <c r="F34" s="450"/>
      <c r="G34" s="284" t="s">
        <v>548</v>
      </c>
      <c r="H34" s="286">
        <v>0</v>
      </c>
      <c r="I34" s="301"/>
      <c r="J34" s="288"/>
      <c r="K34" s="292"/>
    </row>
    <row r="35" spans="2:11" ht="24" customHeight="1">
      <c r="B35" s="286"/>
      <c r="D35" s="303"/>
      <c r="E35" s="448" t="s">
        <v>556</v>
      </c>
      <c r="F35" s="451" t="s">
        <v>37</v>
      </c>
      <c r="G35" s="284" t="s">
        <v>547</v>
      </c>
      <c r="H35" s="286">
        <v>0</v>
      </c>
      <c r="I35" s="301"/>
      <c r="J35" s="288"/>
      <c r="K35" s="292"/>
    </row>
    <row r="36" spans="2:11" ht="24" customHeight="1">
      <c r="B36" s="286"/>
      <c r="D36" s="303"/>
      <c r="E36" s="448"/>
      <c r="F36" s="452"/>
      <c r="G36" s="284" t="s">
        <v>548</v>
      </c>
      <c r="H36" s="286">
        <v>0</v>
      </c>
      <c r="I36" s="301"/>
      <c r="J36" s="288"/>
      <c r="K36" s="292"/>
    </row>
    <row r="37" spans="2:11" ht="24" customHeight="1">
      <c r="B37" s="286"/>
      <c r="D37" s="303"/>
      <c r="E37" s="448" t="s">
        <v>3</v>
      </c>
      <c r="F37" s="458" t="s">
        <v>38</v>
      </c>
      <c r="G37" s="284" t="s">
        <v>547</v>
      </c>
      <c r="H37" s="286">
        <v>0</v>
      </c>
      <c r="I37" s="301"/>
      <c r="J37" s="288"/>
      <c r="K37" s="292"/>
    </row>
    <row r="38" spans="2:11" ht="24" customHeight="1">
      <c r="B38" s="286"/>
      <c r="D38" s="303"/>
      <c r="E38" s="448"/>
      <c r="F38" s="459"/>
      <c r="G38" s="284" t="s">
        <v>548</v>
      </c>
      <c r="H38" s="286">
        <v>0</v>
      </c>
      <c r="I38" s="301"/>
      <c r="J38" s="288"/>
      <c r="K38" s="292"/>
    </row>
    <row r="39" spans="2:11" ht="24" customHeight="1">
      <c r="B39" s="286"/>
      <c r="D39" s="303"/>
      <c r="E39" s="448" t="s">
        <v>4</v>
      </c>
      <c r="F39" s="458" t="s">
        <v>39</v>
      </c>
      <c r="G39" s="284" t="s">
        <v>547</v>
      </c>
      <c r="H39" s="286">
        <v>0</v>
      </c>
      <c r="I39" s="301"/>
      <c r="J39" s="288"/>
      <c r="K39" s="292"/>
    </row>
    <row r="40" spans="2:11" ht="24" customHeight="1">
      <c r="B40" s="286"/>
      <c r="D40" s="303"/>
      <c r="E40" s="448"/>
      <c r="F40" s="459"/>
      <c r="G40" s="284" t="s">
        <v>548</v>
      </c>
      <c r="H40" s="286">
        <v>0</v>
      </c>
      <c r="I40" s="301"/>
      <c r="J40" s="288"/>
      <c r="K40" s="292"/>
    </row>
    <row r="41" spans="2:11" ht="24" customHeight="1">
      <c r="B41" s="286"/>
      <c r="D41" s="213"/>
      <c r="E41" s="448" t="s">
        <v>557</v>
      </c>
      <c r="F41" s="451" t="s">
        <v>40</v>
      </c>
      <c r="G41" s="284" t="s">
        <v>547</v>
      </c>
      <c r="H41" s="286">
        <v>0</v>
      </c>
      <c r="I41" s="287"/>
      <c r="J41" s="288"/>
      <c r="K41" s="292"/>
    </row>
    <row r="42" spans="2:11" ht="24" customHeight="1">
      <c r="B42" s="286"/>
      <c r="D42" s="184"/>
      <c r="E42" s="448"/>
      <c r="F42" s="452"/>
      <c r="G42" s="284" t="s">
        <v>548</v>
      </c>
      <c r="H42" s="286">
        <v>0</v>
      </c>
      <c r="I42" s="287"/>
      <c r="J42" s="288"/>
      <c r="K42" s="292"/>
    </row>
    <row r="43" spans="2:11" ht="24" customHeight="1">
      <c r="B43" s="286"/>
      <c r="D43" s="213"/>
      <c r="E43" s="448" t="s">
        <v>558</v>
      </c>
      <c r="F43" s="451" t="s">
        <v>160</v>
      </c>
      <c r="G43" s="284" t="s">
        <v>547</v>
      </c>
      <c r="H43" s="286">
        <v>0</v>
      </c>
      <c r="I43" s="287"/>
      <c r="J43" s="288"/>
      <c r="K43" s="292"/>
    </row>
    <row r="44" spans="2:11" ht="24" customHeight="1">
      <c r="B44" s="286"/>
      <c r="D44" s="184"/>
      <c r="E44" s="448"/>
      <c r="F44" s="452"/>
      <c r="G44" s="284" t="s">
        <v>548</v>
      </c>
      <c r="H44" s="286">
        <v>0</v>
      </c>
      <c r="I44" s="287"/>
      <c r="J44" s="288"/>
      <c r="K44" s="292"/>
    </row>
    <row r="45" spans="2:11" ht="24" customHeight="1">
      <c r="B45" s="286"/>
      <c r="D45" s="213"/>
      <c r="E45" s="448" t="s">
        <v>560</v>
      </c>
      <c r="F45" s="451" t="s">
        <v>41</v>
      </c>
      <c r="G45" s="284" t="s">
        <v>547</v>
      </c>
      <c r="H45" s="286">
        <v>0</v>
      </c>
      <c r="I45" s="287"/>
      <c r="J45" s="288"/>
      <c r="K45" s="292"/>
    </row>
    <row r="46" spans="2:11" ht="24" customHeight="1">
      <c r="B46" s="286"/>
      <c r="D46" s="184"/>
      <c r="E46" s="448"/>
      <c r="F46" s="452"/>
      <c r="G46" s="284" t="s">
        <v>548</v>
      </c>
      <c r="H46" s="286">
        <v>0</v>
      </c>
      <c r="I46" s="287"/>
      <c r="J46" s="288"/>
      <c r="K46" s="292"/>
    </row>
    <row r="47" spans="2:11" ht="24" customHeight="1">
      <c r="B47" s="286"/>
      <c r="D47" s="213"/>
      <c r="E47" s="448" t="s">
        <v>157</v>
      </c>
      <c r="F47" s="449" t="s">
        <v>42</v>
      </c>
      <c r="G47" s="284" t="s">
        <v>547</v>
      </c>
      <c r="H47" s="286">
        <v>0</v>
      </c>
      <c r="I47" s="287"/>
      <c r="J47" s="288"/>
      <c r="K47" s="292"/>
    </row>
    <row r="48" spans="2:11" ht="24" customHeight="1">
      <c r="B48" s="286"/>
      <c r="D48" s="184"/>
      <c r="E48" s="448"/>
      <c r="F48" s="450"/>
      <c r="G48" s="284" t="s">
        <v>548</v>
      </c>
      <c r="H48" s="286">
        <v>0</v>
      </c>
      <c r="I48" s="287"/>
      <c r="J48" s="288"/>
      <c r="K48" s="292"/>
    </row>
    <row r="49" spans="2:11" ht="24" customHeight="1">
      <c r="B49" s="286"/>
      <c r="D49" s="213"/>
      <c r="E49" s="448" t="s">
        <v>158</v>
      </c>
      <c r="F49" s="449" t="s">
        <v>43</v>
      </c>
      <c r="G49" s="284" t="s">
        <v>547</v>
      </c>
      <c r="H49" s="286">
        <v>0</v>
      </c>
      <c r="I49" s="287"/>
      <c r="J49" s="288"/>
      <c r="K49" s="292"/>
    </row>
    <row r="50" spans="2:11" ht="24" customHeight="1">
      <c r="B50" s="286"/>
      <c r="D50" s="184"/>
      <c r="E50" s="448"/>
      <c r="F50" s="450"/>
      <c r="G50" s="284" t="s">
        <v>548</v>
      </c>
      <c r="H50" s="286">
        <v>0</v>
      </c>
      <c r="I50" s="287"/>
      <c r="J50" s="288"/>
      <c r="K50" s="292"/>
    </row>
    <row r="51" spans="2:11" ht="24" customHeight="1">
      <c r="B51" s="308"/>
      <c r="D51" s="213"/>
      <c r="E51" s="448" t="s">
        <v>159</v>
      </c>
      <c r="F51" s="449" t="s">
        <v>44</v>
      </c>
      <c r="G51" s="284" t="s">
        <v>547</v>
      </c>
      <c r="H51" s="308">
        <v>0</v>
      </c>
      <c r="I51" s="287"/>
      <c r="J51" s="288"/>
      <c r="K51" s="292"/>
    </row>
    <row r="52" spans="2:11" ht="24" customHeight="1">
      <c r="B52" s="308"/>
      <c r="D52" s="184"/>
      <c r="E52" s="448"/>
      <c r="F52" s="450"/>
      <c r="G52" s="284" t="s">
        <v>548</v>
      </c>
      <c r="H52" s="308">
        <v>0</v>
      </c>
      <c r="I52" s="287"/>
      <c r="J52" s="288"/>
      <c r="K52" s="292"/>
    </row>
    <row r="53" spans="2:11" ht="24" customHeight="1">
      <c r="B53" s="308"/>
      <c r="D53" s="213"/>
      <c r="E53" s="448" t="s">
        <v>34</v>
      </c>
      <c r="F53" s="451" t="s">
        <v>45</v>
      </c>
      <c r="G53" s="284" t="s">
        <v>547</v>
      </c>
      <c r="H53" s="308">
        <v>0</v>
      </c>
      <c r="I53" s="287"/>
      <c r="J53" s="288"/>
      <c r="K53" s="292"/>
    </row>
    <row r="54" spans="2:11" ht="24" customHeight="1">
      <c r="B54" s="308"/>
      <c r="D54" s="184"/>
      <c r="E54" s="448"/>
      <c r="F54" s="452"/>
      <c r="G54" s="284" t="s">
        <v>548</v>
      </c>
      <c r="H54" s="308">
        <v>0</v>
      </c>
      <c r="I54" s="287"/>
      <c r="J54" s="288"/>
      <c r="K54" s="292"/>
    </row>
    <row r="55" spans="2:11" ht="24" customHeight="1">
      <c r="B55" s="286"/>
      <c r="D55" s="213"/>
      <c r="E55" s="448" t="s">
        <v>35</v>
      </c>
      <c r="F55" s="451" t="s">
        <v>559</v>
      </c>
      <c r="G55" s="284" t="s">
        <v>547</v>
      </c>
      <c r="H55" s="286">
        <v>0</v>
      </c>
      <c r="I55" s="287"/>
      <c r="J55" s="288"/>
      <c r="K55" s="292"/>
    </row>
    <row r="56" spans="2:11" ht="24" customHeight="1">
      <c r="B56" s="286"/>
      <c r="D56" s="184"/>
      <c r="E56" s="448"/>
      <c r="F56" s="453"/>
      <c r="G56" s="284" t="s">
        <v>548</v>
      </c>
      <c r="H56" s="286">
        <v>0</v>
      </c>
      <c r="I56" s="287"/>
      <c r="J56" s="288"/>
      <c r="K56" s="292"/>
    </row>
    <row r="57" spans="2:11" ht="15" customHeight="1">
      <c r="B57" s="196"/>
      <c r="D57" s="303"/>
      <c r="E57" s="225"/>
      <c r="F57" s="212" t="s">
        <v>561</v>
      </c>
      <c r="G57" s="210"/>
      <c r="H57" s="210"/>
      <c r="I57" s="301"/>
      <c r="J57" s="288"/>
      <c r="K57" s="292"/>
    </row>
    <row r="58" spans="2:11" ht="15" customHeight="1" thickBot="1">
      <c r="B58" s="211" t="s">
        <v>562</v>
      </c>
      <c r="D58" s="312"/>
      <c r="E58" s="226"/>
      <c r="F58" s="309"/>
      <c r="G58" s="309"/>
      <c r="H58" s="309"/>
      <c r="I58" s="310"/>
      <c r="J58" s="311"/>
      <c r="K58" s="292"/>
    </row>
    <row r="59" spans="4:11" ht="11.25">
      <c r="D59" s="312"/>
      <c r="E59" s="185"/>
      <c r="F59" s="313"/>
      <c r="G59" s="313"/>
      <c r="H59" s="313"/>
      <c r="K59" s="292"/>
    </row>
    <row r="60" spans="1:11" s="295" customFormat="1" ht="11.25" customHeight="1">
      <c r="A60" s="79"/>
      <c r="B60" s="79"/>
      <c r="C60" s="285"/>
      <c r="D60" s="312"/>
      <c r="E60" s="266" t="s">
        <v>563</v>
      </c>
      <c r="F60" s="265"/>
      <c r="G60" s="265"/>
      <c r="H60" s="265"/>
      <c r="I60" s="265"/>
      <c r="J60" s="265"/>
      <c r="K60" s="187"/>
    </row>
    <row r="61" spans="4:11" ht="11.25">
      <c r="D61" s="314"/>
      <c r="E61" s="315"/>
      <c r="F61" s="315"/>
      <c r="G61" s="315"/>
      <c r="H61" s="315"/>
      <c r="I61" s="315"/>
      <c r="J61" s="315"/>
      <c r="K61" s="316"/>
    </row>
  </sheetData>
  <sheetProtection password="FA9C" sheet="1" objects="1" scenarios="1" formatColumns="0" formatRows="0"/>
  <mergeCells count="49">
    <mergeCell ref="E27:E28"/>
    <mergeCell ref="E47:E48"/>
    <mergeCell ref="F47:F48"/>
    <mergeCell ref="E41:E42"/>
    <mergeCell ref="F41:F42"/>
    <mergeCell ref="E43:E44"/>
    <mergeCell ref="F43:F44"/>
    <mergeCell ref="E45:E46"/>
    <mergeCell ref="F45:F46"/>
    <mergeCell ref="E37:E38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E31:E32"/>
    <mergeCell ref="I12:J12"/>
    <mergeCell ref="E9:J9"/>
    <mergeCell ref="E10:J10"/>
    <mergeCell ref="F31:F32"/>
    <mergeCell ref="F21:G21"/>
    <mergeCell ref="F22:G22"/>
    <mergeCell ref="F24:G24"/>
    <mergeCell ref="F27:F28"/>
    <mergeCell ref="F12:G12"/>
    <mergeCell ref="E53:E54"/>
    <mergeCell ref="F53:F54"/>
    <mergeCell ref="F3:G3"/>
    <mergeCell ref="E5:E6"/>
    <mergeCell ref="F5:F6"/>
    <mergeCell ref="E39:E40"/>
    <mergeCell ref="F39:F40"/>
    <mergeCell ref="E33:E34"/>
    <mergeCell ref="F33:F34"/>
    <mergeCell ref="F37:F38"/>
    <mergeCell ref="E29:E30"/>
    <mergeCell ref="F29:F30"/>
    <mergeCell ref="F35:F36"/>
    <mergeCell ref="E35:E36"/>
    <mergeCell ref="E55:E56"/>
    <mergeCell ref="F55:F56"/>
    <mergeCell ref="E49:E50"/>
    <mergeCell ref="F49:F50"/>
    <mergeCell ref="E51:E52"/>
    <mergeCell ref="F51:F52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D7">
      <selection activeCell="F19" sqref="F19:F22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5" hidden="1" customWidth="1"/>
    <col min="4" max="4" width="17.140625" style="285" customWidth="1"/>
    <col min="5" max="5" width="9.421875" style="285" customWidth="1"/>
    <col min="6" max="6" width="43.140625" style="285" customWidth="1"/>
    <col min="7" max="7" width="59.140625" style="285" customWidth="1"/>
    <col min="8" max="8" width="16.140625" style="285" customWidth="1"/>
    <col min="9" max="9" width="53.8515625" style="285" customWidth="1"/>
    <col min="10" max="10" width="2.00390625" style="285" customWidth="1"/>
    <col min="11" max="11" width="20.140625" style="285" customWidth="1"/>
    <col min="12" max="12" width="1.7109375" style="285" bestFit="1" customWidth="1"/>
    <col min="13" max="13" width="20.140625" style="285" customWidth="1"/>
    <col min="14" max="14" width="4.421875" style="285" customWidth="1"/>
    <col min="15" max="19" width="9.140625" style="285" customWidth="1"/>
    <col min="20" max="20" width="3.28125" style="285" bestFit="1" customWidth="1"/>
    <col min="21" max="21" width="9.00390625" style="285" bestFit="1" customWidth="1"/>
    <col min="22" max="22" width="2.00390625" style="285" bestFit="1" customWidth="1"/>
    <col min="23" max="23" width="7.57421875" style="285" bestFit="1" customWidth="1"/>
    <col min="24" max="27" width="9.140625" style="285" customWidth="1"/>
    <col min="28" max="28" width="2.00390625" style="285" bestFit="1" customWidth="1"/>
    <col min="29" max="33" width="9.140625" style="285" customWidth="1"/>
    <col min="34" max="34" width="3.28125" style="285" bestFit="1" customWidth="1"/>
    <col min="35" max="35" width="10.28125" style="285" bestFit="1" customWidth="1"/>
    <col min="36" max="36" width="2.00390625" style="285" bestFit="1" customWidth="1"/>
    <col min="37" max="37" width="7.57421875" style="285" bestFit="1" customWidth="1"/>
    <col min="38" max="41" width="9.140625" style="285" customWidth="1"/>
    <col min="42" max="42" width="2.00390625" style="285" bestFit="1" customWidth="1"/>
    <col min="43" max="16384" width="9.140625" style="285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3"/>
      <c r="Y2" s="324"/>
      <c r="Z2" s="325"/>
      <c r="AA2" s="326"/>
      <c r="AB2" s="83"/>
      <c r="AC2" s="327"/>
      <c r="AD2" s="327"/>
      <c r="AE2" s="327"/>
      <c r="AF2" s="328"/>
      <c r="AH2" s="81"/>
      <c r="AI2" s="81"/>
      <c r="AJ2" s="82"/>
      <c r="AK2" s="77"/>
      <c r="AL2" s="329"/>
      <c r="AM2" s="324"/>
      <c r="AN2" s="325"/>
      <c r="AO2" s="326"/>
      <c r="AP2" s="83"/>
      <c r="AQ2" s="327"/>
      <c r="AR2" s="327"/>
      <c r="AS2" s="327"/>
      <c r="AT2" s="328"/>
    </row>
    <row r="3" spans="1:2" ht="11.25" hidden="1">
      <c r="A3" s="78"/>
      <c r="B3" s="88"/>
    </row>
    <row r="4" spans="1:15" ht="11.25" hidden="1">
      <c r="A4" s="78"/>
      <c r="B4" s="78"/>
      <c r="M4" s="330"/>
      <c r="N4" s="330"/>
      <c r="O4" s="330"/>
    </row>
    <row r="5" spans="3:5" ht="11.25" hidden="1">
      <c r="C5" s="330"/>
      <c r="D5" s="330"/>
      <c r="E5" s="330"/>
    </row>
    <row r="6" spans="3:5" ht="11.25" hidden="1">
      <c r="C6" s="330"/>
      <c r="D6" s="330"/>
      <c r="E6" s="330"/>
    </row>
    <row r="7" spans="3:5" ht="11.25">
      <c r="C7" s="330"/>
      <c r="D7" s="330"/>
      <c r="E7" s="330"/>
    </row>
    <row r="8" spans="3:10" ht="18.75" customHeight="1" thickBot="1">
      <c r="C8" s="330"/>
      <c r="D8" s="293"/>
      <c r="E8" s="192"/>
      <c r="F8" s="258" t="s">
        <v>442</v>
      </c>
      <c r="G8" s="258"/>
      <c r="H8" s="201"/>
      <c r="I8" s="192"/>
      <c r="J8" s="194"/>
    </row>
    <row r="9" spans="4:10" ht="23.25" customHeight="1">
      <c r="D9" s="294"/>
      <c r="E9" s="462" t="s">
        <v>134</v>
      </c>
      <c r="F9" s="463"/>
      <c r="G9" s="463"/>
      <c r="H9" s="463"/>
      <c r="I9" s="464"/>
      <c r="J9" s="178"/>
    </row>
    <row r="10" spans="4:10" ht="12" thickBot="1">
      <c r="D10" s="294"/>
      <c r="E10" s="465" t="str">
        <f>IF(org="","",IF(fil="",org,org&amp;" ("&amp;fil&amp;")"))</f>
        <v>Филиал ОАО "ОГК-2" - Псковская ГРЭС (Филиал ОАО "ОГК-2" - Псковская ГРЭС)</v>
      </c>
      <c r="F10" s="466"/>
      <c r="G10" s="466"/>
      <c r="H10" s="466"/>
      <c r="I10" s="467"/>
      <c r="J10" s="178"/>
    </row>
    <row r="11" spans="4:10" ht="12" thickBot="1">
      <c r="D11" s="294"/>
      <c r="E11" s="176"/>
      <c r="F11" s="176"/>
      <c r="G11" s="176"/>
      <c r="H11" s="176"/>
      <c r="I11" s="176"/>
      <c r="J11" s="177"/>
    </row>
    <row r="12" spans="4:10" ht="27" customHeight="1" thickBot="1">
      <c r="D12" s="294"/>
      <c r="E12" s="214" t="s">
        <v>156</v>
      </c>
      <c r="F12" s="479" t="s">
        <v>529</v>
      </c>
      <c r="G12" s="480"/>
      <c r="H12" s="215" t="s">
        <v>265</v>
      </c>
      <c r="I12" s="227" t="s">
        <v>530</v>
      </c>
      <c r="J12" s="177"/>
    </row>
    <row r="13" spans="4:10" ht="12" thickBot="1">
      <c r="D13" s="294"/>
      <c r="E13" s="228">
        <v>1</v>
      </c>
      <c r="F13" s="481">
        <f>E13+1</f>
        <v>2</v>
      </c>
      <c r="G13" s="482"/>
      <c r="H13" s="229">
        <f>F13+1</f>
        <v>3</v>
      </c>
      <c r="I13" s="230">
        <f>H13+1</f>
        <v>4</v>
      </c>
      <c r="J13" s="177"/>
    </row>
    <row r="14" spans="4:10" ht="25.5" customHeight="1">
      <c r="D14" s="303"/>
      <c r="E14" s="331" t="s">
        <v>564</v>
      </c>
      <c r="F14" s="490" t="s">
        <v>46</v>
      </c>
      <c r="G14" s="491"/>
      <c r="H14" s="332" t="s">
        <v>565</v>
      </c>
      <c r="I14" s="333" t="str">
        <f>IF(activity="","",activity)</f>
        <v>производство комбинированная выработка</v>
      </c>
      <c r="J14" s="177"/>
    </row>
    <row r="15" spans="4:10" ht="24" customHeight="1">
      <c r="D15" s="303"/>
      <c r="E15" s="304">
        <v>2</v>
      </c>
      <c r="F15" s="477" t="s">
        <v>47</v>
      </c>
      <c r="G15" s="478"/>
      <c r="H15" s="334" t="s">
        <v>263</v>
      </c>
      <c r="I15" s="335">
        <v>61031.05060999999</v>
      </c>
      <c r="J15" s="177"/>
    </row>
    <row r="16" spans="4:10" ht="24" customHeight="1">
      <c r="D16" s="303"/>
      <c r="E16" s="304">
        <v>3</v>
      </c>
      <c r="F16" s="477" t="s">
        <v>48</v>
      </c>
      <c r="G16" s="478"/>
      <c r="H16" s="334" t="s">
        <v>263</v>
      </c>
      <c r="I16" s="336">
        <f>SUM(I17:I18,I24,I27:I33,I36,I39,I42:I43)</f>
        <v>60839.215</v>
      </c>
      <c r="J16" s="177"/>
    </row>
    <row r="17" spans="4:10" ht="24" customHeight="1">
      <c r="D17" s="303"/>
      <c r="E17" s="304" t="s">
        <v>292</v>
      </c>
      <c r="F17" s="475" t="s">
        <v>49</v>
      </c>
      <c r="G17" s="476"/>
      <c r="H17" s="334" t="s">
        <v>263</v>
      </c>
      <c r="I17" s="335">
        <v>0</v>
      </c>
      <c r="J17" s="177"/>
    </row>
    <row r="18" spans="4:10" ht="24" customHeight="1">
      <c r="D18" s="303"/>
      <c r="E18" s="304" t="s">
        <v>567</v>
      </c>
      <c r="F18" s="475" t="s">
        <v>50</v>
      </c>
      <c r="G18" s="476"/>
      <c r="H18" s="334" t="s">
        <v>263</v>
      </c>
      <c r="I18" s="336">
        <f>SUMIF(G19:G23,G19,I19:I23)</f>
        <v>45851.36</v>
      </c>
      <c r="J18" s="177"/>
    </row>
    <row r="19" spans="4:10" ht="24" customHeight="1">
      <c r="D19" s="303"/>
      <c r="E19" s="492" t="s">
        <v>51</v>
      </c>
      <c r="F19" s="495" t="s">
        <v>87</v>
      </c>
      <c r="G19" s="338" t="s">
        <v>592</v>
      </c>
      <c r="H19" s="334" t="s">
        <v>263</v>
      </c>
      <c r="I19" s="335">
        <v>45851.36</v>
      </c>
      <c r="J19" s="177"/>
    </row>
    <row r="20" spans="4:10" ht="24" customHeight="1">
      <c r="D20" s="303"/>
      <c r="E20" s="493"/>
      <c r="F20" s="496"/>
      <c r="G20" s="339" t="s">
        <v>52</v>
      </c>
      <c r="H20" s="340" t="s">
        <v>54</v>
      </c>
      <c r="I20" s="335">
        <v>11568</v>
      </c>
      <c r="J20" s="177"/>
    </row>
    <row r="21" spans="4:10" ht="22.5">
      <c r="D21" s="303"/>
      <c r="E21" s="493"/>
      <c r="F21" s="496"/>
      <c r="G21" s="338" t="s">
        <v>53</v>
      </c>
      <c r="H21" s="334" t="s">
        <v>263</v>
      </c>
      <c r="I21" s="336">
        <f>nerr(I19/I20)</f>
        <v>3.9636376210235134</v>
      </c>
      <c r="J21" s="177"/>
    </row>
    <row r="22" spans="4:10" ht="24" customHeight="1">
      <c r="D22" s="303"/>
      <c r="E22" s="494"/>
      <c r="F22" s="497"/>
      <c r="G22" s="339" t="s">
        <v>593</v>
      </c>
      <c r="H22" s="341" t="s">
        <v>565</v>
      </c>
      <c r="I22" s="404" t="s">
        <v>1310</v>
      </c>
      <c r="J22" s="177"/>
    </row>
    <row r="23" spans="4:10" ht="24" customHeight="1">
      <c r="D23" s="303"/>
      <c r="E23" s="322"/>
      <c r="F23" s="283" t="s">
        <v>128</v>
      </c>
      <c r="G23" s="283"/>
      <c r="H23" s="205"/>
      <c r="I23" s="221"/>
      <c r="J23" s="177"/>
    </row>
    <row r="24" spans="4:10" ht="24" customHeight="1">
      <c r="D24" s="303"/>
      <c r="E24" s="331" t="s">
        <v>569</v>
      </c>
      <c r="F24" s="475" t="s">
        <v>618</v>
      </c>
      <c r="G24" s="476"/>
      <c r="H24" s="334" t="s">
        <v>263</v>
      </c>
      <c r="I24" s="335">
        <v>1632.52</v>
      </c>
      <c r="J24" s="177"/>
    </row>
    <row r="25" spans="4:10" ht="24" customHeight="1">
      <c r="D25" s="303"/>
      <c r="E25" s="331" t="s">
        <v>570</v>
      </c>
      <c r="F25" s="483" t="s">
        <v>135</v>
      </c>
      <c r="G25" s="484"/>
      <c r="H25" s="334" t="s">
        <v>568</v>
      </c>
      <c r="I25" s="336">
        <f>nerr(I24/I26)</f>
        <v>1.1394971755474232</v>
      </c>
      <c r="J25" s="177"/>
    </row>
    <row r="26" spans="4:10" ht="24" customHeight="1">
      <c r="D26" s="303"/>
      <c r="E26" s="304" t="s">
        <v>651</v>
      </c>
      <c r="F26" s="483" t="s">
        <v>617</v>
      </c>
      <c r="G26" s="484"/>
      <c r="H26" s="334" t="s">
        <v>119</v>
      </c>
      <c r="I26" s="342">
        <v>1432.667</v>
      </c>
      <c r="J26" s="177"/>
    </row>
    <row r="27" spans="4:10" ht="24" customHeight="1">
      <c r="D27" s="303"/>
      <c r="E27" s="304" t="s">
        <v>571</v>
      </c>
      <c r="F27" s="475" t="s">
        <v>120</v>
      </c>
      <c r="G27" s="476"/>
      <c r="H27" s="334" t="s">
        <v>263</v>
      </c>
      <c r="I27" s="335">
        <v>0</v>
      </c>
      <c r="J27" s="177"/>
    </row>
    <row r="28" spans="4:10" ht="24" customHeight="1">
      <c r="D28" s="303"/>
      <c r="E28" s="304" t="s">
        <v>572</v>
      </c>
      <c r="F28" s="475" t="s">
        <v>121</v>
      </c>
      <c r="G28" s="476"/>
      <c r="H28" s="334" t="s">
        <v>263</v>
      </c>
      <c r="I28" s="335">
        <f>1513.97-I41</f>
        <v>442.31500000000005</v>
      </c>
      <c r="J28" s="177"/>
    </row>
    <row r="29" spans="4:10" ht="24" customHeight="1">
      <c r="D29" s="303"/>
      <c r="E29" s="304" t="s">
        <v>573</v>
      </c>
      <c r="F29" s="477" t="s">
        <v>122</v>
      </c>
      <c r="G29" s="478"/>
      <c r="H29" s="334" t="s">
        <v>263</v>
      </c>
      <c r="I29" s="335">
        <v>2424.4049999999997</v>
      </c>
      <c r="J29" s="177"/>
    </row>
    <row r="30" spans="4:10" ht="24" customHeight="1">
      <c r="D30" s="303"/>
      <c r="E30" s="304" t="s">
        <v>574</v>
      </c>
      <c r="F30" s="477" t="s">
        <v>123</v>
      </c>
      <c r="G30" s="478"/>
      <c r="H30" s="334" t="s">
        <v>263</v>
      </c>
      <c r="I30" s="335">
        <v>732.17031</v>
      </c>
      <c r="J30" s="177"/>
    </row>
    <row r="31" spans="4:10" ht="24" customHeight="1">
      <c r="D31" s="303"/>
      <c r="E31" s="304" t="s">
        <v>575</v>
      </c>
      <c r="F31" s="475" t="s">
        <v>124</v>
      </c>
      <c r="G31" s="476"/>
      <c r="H31" s="334" t="s">
        <v>263</v>
      </c>
      <c r="I31" s="335">
        <v>4219.79</v>
      </c>
      <c r="J31" s="177"/>
    </row>
    <row r="32" spans="4:10" ht="24" customHeight="1">
      <c r="D32" s="303"/>
      <c r="E32" s="304" t="s">
        <v>576</v>
      </c>
      <c r="F32" s="475" t="s">
        <v>619</v>
      </c>
      <c r="G32" s="476"/>
      <c r="H32" s="334" t="s">
        <v>263</v>
      </c>
      <c r="I32" s="335">
        <v>0</v>
      </c>
      <c r="J32" s="177"/>
    </row>
    <row r="33" spans="4:10" ht="24" customHeight="1">
      <c r="D33" s="303"/>
      <c r="E33" s="304" t="s">
        <v>577</v>
      </c>
      <c r="F33" s="475" t="s">
        <v>125</v>
      </c>
      <c r="G33" s="476"/>
      <c r="H33" s="334" t="s">
        <v>263</v>
      </c>
      <c r="I33" s="335">
        <f>60839.215-I18-I24-I28-I29-I30-I31-I32-I36-I39-I42</f>
        <v>4032.794689999995</v>
      </c>
      <c r="J33" s="177"/>
    </row>
    <row r="34" spans="4:10" ht="24" customHeight="1">
      <c r="D34" s="303"/>
      <c r="E34" s="304" t="s">
        <v>578</v>
      </c>
      <c r="F34" s="483" t="s">
        <v>620</v>
      </c>
      <c r="G34" s="484"/>
      <c r="H34" s="334" t="s">
        <v>263</v>
      </c>
      <c r="I34" s="335">
        <v>0</v>
      </c>
      <c r="J34" s="177"/>
    </row>
    <row r="35" spans="4:10" ht="24" customHeight="1">
      <c r="D35" s="303"/>
      <c r="E35" s="304" t="s">
        <v>579</v>
      </c>
      <c r="F35" s="483" t="s">
        <v>621</v>
      </c>
      <c r="G35" s="484"/>
      <c r="H35" s="334" t="s">
        <v>263</v>
      </c>
      <c r="I35" s="335">
        <v>0</v>
      </c>
      <c r="J35" s="177"/>
    </row>
    <row r="36" spans="4:10" ht="24" customHeight="1">
      <c r="D36" s="303"/>
      <c r="E36" s="304" t="s">
        <v>580</v>
      </c>
      <c r="F36" s="475" t="s">
        <v>622</v>
      </c>
      <c r="G36" s="476"/>
      <c r="H36" s="334" t="s">
        <v>263</v>
      </c>
      <c r="I36" s="335">
        <v>0</v>
      </c>
      <c r="J36" s="177"/>
    </row>
    <row r="37" spans="4:10" ht="24" customHeight="1">
      <c r="D37" s="303"/>
      <c r="E37" s="304" t="s">
        <v>652</v>
      </c>
      <c r="F37" s="483" t="s">
        <v>620</v>
      </c>
      <c r="G37" s="484"/>
      <c r="H37" s="334" t="s">
        <v>263</v>
      </c>
      <c r="I37" s="335">
        <v>0</v>
      </c>
      <c r="J37" s="177"/>
    </row>
    <row r="38" spans="4:10" ht="24" customHeight="1">
      <c r="D38" s="303"/>
      <c r="E38" s="304" t="s">
        <v>653</v>
      </c>
      <c r="F38" s="483" t="s">
        <v>621</v>
      </c>
      <c r="G38" s="484"/>
      <c r="H38" s="334" t="s">
        <v>263</v>
      </c>
      <c r="I38" s="335">
        <v>0</v>
      </c>
      <c r="J38" s="177"/>
    </row>
    <row r="39" spans="4:10" ht="24" customHeight="1">
      <c r="D39" s="303"/>
      <c r="E39" s="304" t="s">
        <v>654</v>
      </c>
      <c r="F39" s="475" t="s">
        <v>126</v>
      </c>
      <c r="G39" s="476"/>
      <c r="H39" s="334" t="s">
        <v>263</v>
      </c>
      <c r="I39" s="336">
        <f>SUM(I40:I41)</f>
        <v>1071.655</v>
      </c>
      <c r="J39" s="177"/>
    </row>
    <row r="40" spans="4:10" ht="24" customHeight="1">
      <c r="D40" s="303"/>
      <c r="E40" s="304" t="s">
        <v>655</v>
      </c>
      <c r="F40" s="475" t="s">
        <v>591</v>
      </c>
      <c r="G40" s="476"/>
      <c r="H40" s="334" t="s">
        <v>263</v>
      </c>
      <c r="I40" s="335">
        <v>0</v>
      </c>
      <c r="J40" s="177"/>
    </row>
    <row r="41" spans="4:10" ht="24" customHeight="1">
      <c r="D41" s="303"/>
      <c r="E41" s="304" t="s">
        <v>656</v>
      </c>
      <c r="F41" s="475" t="s">
        <v>127</v>
      </c>
      <c r="G41" s="476"/>
      <c r="H41" s="334" t="s">
        <v>263</v>
      </c>
      <c r="I41" s="335">
        <v>1071.655</v>
      </c>
      <c r="J41" s="177"/>
    </row>
    <row r="42" spans="4:10" ht="24" customHeight="1">
      <c r="D42" s="303"/>
      <c r="E42" s="304" t="s">
        <v>658</v>
      </c>
      <c r="F42" s="475" t="s">
        <v>595</v>
      </c>
      <c r="G42" s="476"/>
      <c r="H42" s="334" t="s">
        <v>263</v>
      </c>
      <c r="I42" s="335">
        <v>432.205</v>
      </c>
      <c r="J42" s="177"/>
    </row>
    <row r="43" spans="4:10" ht="24" customHeight="1">
      <c r="D43" s="200"/>
      <c r="E43" s="322"/>
      <c r="F43" s="283" t="s">
        <v>581</v>
      </c>
      <c r="G43" s="283"/>
      <c r="H43" s="205"/>
      <c r="I43" s="221"/>
      <c r="J43" s="177"/>
    </row>
    <row r="44" spans="4:10" ht="24" customHeight="1">
      <c r="D44" s="303"/>
      <c r="E44" s="304" t="s">
        <v>582</v>
      </c>
      <c r="F44" s="485" t="s">
        <v>89</v>
      </c>
      <c r="G44" s="486"/>
      <c r="H44" s="334" t="s">
        <v>263</v>
      </c>
      <c r="I44" s="335">
        <f>I15-I16</f>
        <v>191.83560999999463</v>
      </c>
      <c r="J44" s="177"/>
    </row>
    <row r="45" spans="4:10" ht="24" customHeight="1">
      <c r="D45" s="303"/>
      <c r="E45" s="304" t="s">
        <v>538</v>
      </c>
      <c r="F45" s="485" t="s">
        <v>90</v>
      </c>
      <c r="G45" s="486"/>
      <c r="H45" s="334" t="s">
        <v>263</v>
      </c>
      <c r="I45" s="335">
        <v>0</v>
      </c>
      <c r="J45" s="177"/>
    </row>
    <row r="46" spans="4:10" ht="24" customHeight="1">
      <c r="D46" s="303"/>
      <c r="E46" s="304" t="s">
        <v>540</v>
      </c>
      <c r="F46" s="475" t="s">
        <v>91</v>
      </c>
      <c r="G46" s="476"/>
      <c r="H46" s="334" t="s">
        <v>263</v>
      </c>
      <c r="I46" s="335">
        <v>0</v>
      </c>
      <c r="J46" s="177"/>
    </row>
    <row r="47" spans="4:10" ht="24" customHeight="1">
      <c r="D47" s="303"/>
      <c r="E47" s="304" t="s">
        <v>541</v>
      </c>
      <c r="F47" s="485" t="s">
        <v>92</v>
      </c>
      <c r="G47" s="486"/>
      <c r="H47" s="334" t="s">
        <v>93</v>
      </c>
      <c r="I47" s="335">
        <v>84</v>
      </c>
      <c r="J47" s="177"/>
    </row>
    <row r="48" spans="4:10" ht="24" customHeight="1">
      <c r="D48" s="303"/>
      <c r="E48" s="304" t="s">
        <v>544</v>
      </c>
      <c r="F48" s="485" t="s">
        <v>94</v>
      </c>
      <c r="G48" s="486"/>
      <c r="H48" s="334" t="s">
        <v>93</v>
      </c>
      <c r="I48" s="335">
        <v>39.14</v>
      </c>
      <c r="J48" s="177"/>
    </row>
    <row r="49" spans="4:10" ht="24" customHeight="1">
      <c r="D49" s="303"/>
      <c r="E49" s="304" t="s">
        <v>583</v>
      </c>
      <c r="F49" s="485" t="s">
        <v>95</v>
      </c>
      <c r="G49" s="486"/>
      <c r="H49" s="334" t="s">
        <v>659</v>
      </c>
      <c r="I49" s="342">
        <v>77.647</v>
      </c>
      <c r="J49" s="177"/>
    </row>
    <row r="50" spans="4:10" ht="24" customHeight="1">
      <c r="D50" s="303"/>
      <c r="E50" s="304" t="s">
        <v>357</v>
      </c>
      <c r="F50" s="477" t="s">
        <v>96</v>
      </c>
      <c r="G50" s="478"/>
      <c r="H50" s="334" t="s">
        <v>659</v>
      </c>
      <c r="I50" s="342">
        <v>41.895</v>
      </c>
      <c r="J50" s="177"/>
    </row>
    <row r="51" spans="4:10" ht="24" customHeight="1">
      <c r="D51" s="303"/>
      <c r="E51" s="304" t="s">
        <v>528</v>
      </c>
      <c r="F51" s="485" t="s">
        <v>97</v>
      </c>
      <c r="G51" s="486"/>
      <c r="H51" s="334" t="s">
        <v>659</v>
      </c>
      <c r="I51" s="342">
        <v>0</v>
      </c>
      <c r="J51" s="177"/>
    </row>
    <row r="52" spans="4:10" ht="24" customHeight="1">
      <c r="D52" s="303"/>
      <c r="E52" s="304" t="s">
        <v>585</v>
      </c>
      <c r="F52" s="485" t="s">
        <v>98</v>
      </c>
      <c r="G52" s="486"/>
      <c r="H52" s="334" t="s">
        <v>659</v>
      </c>
      <c r="I52" s="344">
        <f>SUM(I53:I54)</f>
        <v>94.8</v>
      </c>
      <c r="J52" s="177"/>
    </row>
    <row r="53" spans="4:10" ht="24" customHeight="1">
      <c r="D53" s="303"/>
      <c r="E53" s="304" t="s">
        <v>660</v>
      </c>
      <c r="F53" s="475" t="s">
        <v>666</v>
      </c>
      <c r="G53" s="476"/>
      <c r="H53" s="334" t="s">
        <v>659</v>
      </c>
      <c r="I53" s="342">
        <v>47.4</v>
      </c>
      <c r="J53" s="177"/>
    </row>
    <row r="54" spans="4:10" ht="24" customHeight="1">
      <c r="D54" s="303"/>
      <c r="E54" s="304" t="s">
        <v>661</v>
      </c>
      <c r="F54" s="475" t="s">
        <v>667</v>
      </c>
      <c r="G54" s="476"/>
      <c r="H54" s="334" t="s">
        <v>659</v>
      </c>
      <c r="I54" s="342">
        <v>47.4</v>
      </c>
      <c r="J54" s="177"/>
    </row>
    <row r="55" spans="4:10" ht="24" customHeight="1">
      <c r="D55" s="303"/>
      <c r="E55" s="304" t="s">
        <v>586</v>
      </c>
      <c r="F55" s="485" t="s">
        <v>99</v>
      </c>
      <c r="G55" s="486"/>
      <c r="H55" s="334" t="s">
        <v>662</v>
      </c>
      <c r="I55" s="335">
        <v>17.69</v>
      </c>
      <c r="J55" s="177"/>
    </row>
    <row r="56" spans="4:10" ht="24" customHeight="1">
      <c r="D56" s="303"/>
      <c r="E56" s="304" t="s">
        <v>587</v>
      </c>
      <c r="F56" s="477" t="s">
        <v>100</v>
      </c>
      <c r="G56" s="478"/>
      <c r="H56" s="334" t="s">
        <v>101</v>
      </c>
      <c r="I56" s="342">
        <v>13.738</v>
      </c>
      <c r="J56" s="177"/>
    </row>
    <row r="57" spans="4:10" ht="24" customHeight="1">
      <c r="D57" s="303"/>
      <c r="E57" s="304" t="s">
        <v>588</v>
      </c>
      <c r="F57" s="485" t="s">
        <v>102</v>
      </c>
      <c r="G57" s="486"/>
      <c r="H57" s="334" t="s">
        <v>584</v>
      </c>
      <c r="I57" s="335">
        <v>23.53</v>
      </c>
      <c r="J57" s="177"/>
    </row>
    <row r="58" spans="4:10" ht="24" customHeight="1">
      <c r="D58" s="303"/>
      <c r="E58" s="304" t="s">
        <v>589</v>
      </c>
      <c r="F58" s="485" t="s">
        <v>103</v>
      </c>
      <c r="G58" s="486"/>
      <c r="H58" s="334" t="s">
        <v>584</v>
      </c>
      <c r="I58" s="335">
        <v>10.11</v>
      </c>
      <c r="J58" s="177"/>
    </row>
    <row r="59" spans="4:10" ht="24" customHeight="1">
      <c r="D59" s="303"/>
      <c r="E59" s="304" t="s">
        <v>663</v>
      </c>
      <c r="F59" s="485" t="s">
        <v>104</v>
      </c>
      <c r="G59" s="486"/>
      <c r="H59" s="334" t="s">
        <v>105</v>
      </c>
      <c r="I59" s="343">
        <v>0</v>
      </c>
      <c r="J59" s="177"/>
    </row>
    <row r="60" spans="4:10" ht="24" customHeight="1">
      <c r="D60" s="303"/>
      <c r="E60" s="304" t="s">
        <v>664</v>
      </c>
      <c r="F60" s="485" t="s">
        <v>106</v>
      </c>
      <c r="G60" s="486"/>
      <c r="H60" s="334" t="s">
        <v>105</v>
      </c>
      <c r="I60" s="343">
        <v>0</v>
      </c>
      <c r="J60" s="177"/>
    </row>
    <row r="61" spans="4:10" ht="24" customHeight="1">
      <c r="D61" s="303"/>
      <c r="E61" s="304" t="s">
        <v>665</v>
      </c>
      <c r="F61" s="485" t="s">
        <v>107</v>
      </c>
      <c r="G61" s="486"/>
      <c r="H61" s="334" t="s">
        <v>105</v>
      </c>
      <c r="I61" s="343">
        <v>0</v>
      </c>
      <c r="J61" s="177"/>
    </row>
    <row r="62" spans="4:10" ht="24" customHeight="1">
      <c r="D62" s="303"/>
      <c r="E62" s="304" t="s">
        <v>108</v>
      </c>
      <c r="F62" s="485" t="s">
        <v>626</v>
      </c>
      <c r="G62" s="486"/>
      <c r="H62" s="334" t="s">
        <v>657</v>
      </c>
      <c r="I62" s="343">
        <v>13</v>
      </c>
      <c r="J62" s="177"/>
    </row>
    <row r="63" spans="4:10" ht="24" customHeight="1">
      <c r="D63" s="303"/>
      <c r="E63" s="304" t="s">
        <v>109</v>
      </c>
      <c r="F63" s="485" t="s">
        <v>110</v>
      </c>
      <c r="G63" s="486"/>
      <c r="H63" s="334" t="s">
        <v>111</v>
      </c>
      <c r="I63" s="335">
        <v>170.59</v>
      </c>
      <c r="J63" s="177"/>
    </row>
    <row r="64" spans="4:10" ht="24" customHeight="1">
      <c r="D64" s="303"/>
      <c r="E64" s="304" t="s">
        <v>112</v>
      </c>
      <c r="F64" s="485" t="s">
        <v>113</v>
      </c>
      <c r="G64" s="486"/>
      <c r="H64" s="334" t="s">
        <v>114</v>
      </c>
      <c r="I64" s="335">
        <v>13.14</v>
      </c>
      <c r="J64" s="177"/>
    </row>
    <row r="65" spans="4:10" ht="24" customHeight="1">
      <c r="D65" s="303"/>
      <c r="E65" s="337" t="s">
        <v>115</v>
      </c>
      <c r="F65" s="485" t="s">
        <v>116</v>
      </c>
      <c r="G65" s="486"/>
      <c r="H65" s="341" t="s">
        <v>117</v>
      </c>
      <c r="I65" s="335">
        <v>0</v>
      </c>
      <c r="J65" s="177"/>
    </row>
    <row r="66" spans="4:10" ht="24" customHeight="1" thickBot="1">
      <c r="D66" s="303"/>
      <c r="E66" s="345" t="s">
        <v>118</v>
      </c>
      <c r="F66" s="487" t="s">
        <v>236</v>
      </c>
      <c r="G66" s="488"/>
      <c r="H66" s="346"/>
      <c r="I66" s="406" t="s">
        <v>259</v>
      </c>
      <c r="J66" s="177"/>
    </row>
    <row r="67" spans="4:10" ht="11.25">
      <c r="D67" s="303"/>
      <c r="E67" s="347"/>
      <c r="F67" s="348"/>
      <c r="G67" s="348"/>
      <c r="H67" s="349"/>
      <c r="I67" s="350"/>
      <c r="J67" s="177"/>
    </row>
    <row r="68" spans="4:10" ht="11.25">
      <c r="D68" s="312"/>
      <c r="E68" s="489" t="s">
        <v>563</v>
      </c>
      <c r="F68" s="489"/>
      <c r="G68" s="489"/>
      <c r="H68" s="489"/>
      <c r="I68" s="489"/>
      <c r="J68" s="177"/>
    </row>
    <row r="69" spans="4:10" ht="11.25">
      <c r="D69" s="314"/>
      <c r="E69" s="315"/>
      <c r="F69" s="315"/>
      <c r="G69" s="315"/>
      <c r="H69" s="315"/>
      <c r="I69" s="315"/>
      <c r="J69" s="316"/>
    </row>
  </sheetData>
  <sheetProtection password="FA9C" sheet="1" objects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39:G39"/>
    <mergeCell ref="F40:G40"/>
    <mergeCell ref="F31:G31"/>
    <mergeCell ref="F32:G32"/>
    <mergeCell ref="F33:G33"/>
    <mergeCell ref="F34:G34"/>
    <mergeCell ref="F17:G17"/>
    <mergeCell ref="F18:G18"/>
    <mergeCell ref="F29:G29"/>
    <mergeCell ref="F30:G30"/>
    <mergeCell ref="F12:G12"/>
    <mergeCell ref="F13:G13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F25" sqref="F25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2" hidden="1" customWidth="1"/>
    <col min="4" max="4" width="15.140625" style="352" bestFit="1" customWidth="1"/>
    <col min="5" max="5" width="7.00390625" style="352" bestFit="1" customWidth="1"/>
    <col min="6" max="6" width="36.7109375" style="352" customWidth="1"/>
    <col min="7" max="7" width="56.00390625" style="352" customWidth="1"/>
    <col min="8" max="8" width="19.140625" style="352" customWidth="1"/>
    <col min="9" max="9" width="27.57421875" style="352" customWidth="1"/>
    <col min="10" max="10" width="16.7109375" style="364" customWidth="1"/>
    <col min="11" max="31" width="9.140625" style="355" customWidth="1"/>
    <col min="32" max="32" width="14.57421875" style="355" customWidth="1"/>
    <col min="33" max="16384" width="9.140625" style="355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1"/>
      <c r="K1" s="79"/>
    </row>
    <row r="2" spans="1:38" s="352" customFormat="1" ht="11.25" hidden="1">
      <c r="A2" s="78"/>
      <c r="B2" s="78"/>
      <c r="E2" s="353"/>
      <c r="F2" s="85"/>
      <c r="G2" s="79"/>
      <c r="H2" s="79"/>
      <c r="I2" s="79"/>
      <c r="J2" s="351"/>
      <c r="K2" s="354"/>
      <c r="L2" s="355"/>
      <c r="M2" s="355"/>
      <c r="N2" s="355"/>
      <c r="O2" s="85"/>
      <c r="P2" s="85"/>
      <c r="Q2" s="85"/>
      <c r="R2" s="77"/>
      <c r="S2" s="356"/>
      <c r="T2" s="357"/>
      <c r="U2" s="358"/>
      <c r="V2" s="358"/>
      <c r="W2" s="358"/>
      <c r="X2" s="359"/>
      <c r="Y2" s="87"/>
      <c r="AB2" s="85"/>
      <c r="AC2" s="84"/>
      <c r="AD2" s="85"/>
      <c r="AE2" s="77"/>
      <c r="AF2" s="323"/>
      <c r="AG2" s="357"/>
      <c r="AH2" s="360"/>
      <c r="AI2" s="360"/>
      <c r="AJ2" s="360"/>
      <c r="AK2" s="361"/>
      <c r="AL2" s="87"/>
    </row>
    <row r="3" spans="1:11" ht="11.25" hidden="1">
      <c r="A3" s="78"/>
      <c r="B3" s="88"/>
      <c r="E3" s="353"/>
      <c r="F3" s="85"/>
      <c r="G3" s="85"/>
      <c r="H3" s="85"/>
      <c r="I3" s="85"/>
      <c r="J3" s="362"/>
      <c r="K3" s="354"/>
    </row>
    <row r="4" spans="1:10" ht="11.25" hidden="1">
      <c r="A4" s="78"/>
      <c r="B4" s="78"/>
      <c r="E4" s="353"/>
      <c r="F4" s="353"/>
      <c r="G4" s="353"/>
      <c r="H4" s="353"/>
      <c r="I4" s="353"/>
      <c r="J4" s="362"/>
    </row>
    <row r="5" spans="3:11" ht="11.25" hidden="1">
      <c r="C5" s="363"/>
      <c r="D5" s="363"/>
      <c r="K5" s="365"/>
    </row>
    <row r="6" spans="3:11" ht="11.25" hidden="1">
      <c r="C6" s="363"/>
      <c r="D6" s="363"/>
      <c r="K6" s="365"/>
    </row>
    <row r="7" ht="11.25"/>
    <row r="8" spans="1:10" s="367" customFormat="1" ht="18.75" customHeight="1" thickBot="1">
      <c r="A8" s="85"/>
      <c r="B8" s="85"/>
      <c r="C8" s="352"/>
      <c r="D8" s="293"/>
      <c r="E8" s="192"/>
      <c r="F8" s="258" t="s">
        <v>442</v>
      </c>
      <c r="G8" s="201"/>
      <c r="H8" s="201"/>
      <c r="I8" s="192"/>
      <c r="J8" s="366"/>
    </row>
    <row r="9" spans="1:10" s="367" customFormat="1" ht="11.25">
      <c r="A9" s="85"/>
      <c r="B9" s="85"/>
      <c r="C9" s="352"/>
      <c r="D9" s="294"/>
      <c r="E9" s="462" t="s">
        <v>627</v>
      </c>
      <c r="F9" s="463"/>
      <c r="G9" s="463"/>
      <c r="H9" s="463"/>
      <c r="I9" s="464"/>
      <c r="J9" s="368"/>
    </row>
    <row r="10" spans="1:10" s="367" customFormat="1" ht="12" thickBot="1">
      <c r="A10" s="85"/>
      <c r="B10" s="85"/>
      <c r="C10" s="352"/>
      <c r="D10" s="294"/>
      <c r="E10" s="465" t="str">
        <f>IF(org="","",IF(fil="",org,org&amp;" ("&amp;fil&amp;")"))</f>
        <v>Филиал ОАО "ОГК-2" - Псковская ГРЭС (Филиал ОАО "ОГК-2" - Псковская ГРЭС)</v>
      </c>
      <c r="F10" s="466"/>
      <c r="G10" s="466"/>
      <c r="H10" s="466"/>
      <c r="I10" s="467"/>
      <c r="J10" s="368"/>
    </row>
    <row r="11" spans="1:10" s="367" customFormat="1" ht="12" thickBot="1">
      <c r="A11" s="85"/>
      <c r="B11" s="85"/>
      <c r="C11" s="352"/>
      <c r="D11" s="294"/>
      <c r="E11" s="176"/>
      <c r="F11" s="176"/>
      <c r="G11" s="176"/>
      <c r="H11" s="176"/>
      <c r="I11" s="176"/>
      <c r="J11" s="369"/>
    </row>
    <row r="12" spans="1:10" s="367" customFormat="1" ht="15" customHeight="1" thickBot="1">
      <c r="A12" s="85"/>
      <c r="B12" s="85"/>
      <c r="C12" s="352"/>
      <c r="D12" s="294"/>
      <c r="E12" s="214" t="s">
        <v>156</v>
      </c>
      <c r="F12" s="470" t="s">
        <v>590</v>
      </c>
      <c r="G12" s="470"/>
      <c r="H12" s="215" t="s">
        <v>265</v>
      </c>
      <c r="I12" s="227" t="s">
        <v>530</v>
      </c>
      <c r="J12" s="369"/>
    </row>
    <row r="13" spans="1:10" s="367" customFormat="1" ht="15" customHeight="1" thickBot="1">
      <c r="A13" s="85"/>
      <c r="B13" s="85"/>
      <c r="C13" s="352"/>
      <c r="D13" s="294"/>
      <c r="E13" s="228">
        <v>1</v>
      </c>
      <c r="F13" s="501">
        <f>E13+1</f>
        <v>2</v>
      </c>
      <c r="G13" s="501"/>
      <c r="H13" s="229">
        <f>F13+1</f>
        <v>3</v>
      </c>
      <c r="I13" s="230">
        <f>H13+1</f>
        <v>4</v>
      </c>
      <c r="J13" s="207"/>
    </row>
    <row r="14" spans="1:10" s="367" customFormat="1" ht="15" customHeight="1">
      <c r="A14" s="85"/>
      <c r="B14" s="85"/>
      <c r="C14" s="352"/>
      <c r="D14" s="294"/>
      <c r="E14" s="370">
        <v>1</v>
      </c>
      <c r="F14" s="502" t="s">
        <v>591</v>
      </c>
      <c r="G14" s="502"/>
      <c r="H14" s="238"/>
      <c r="I14" s="371">
        <f>SUMIF(G15:G19,G15,I15:I19)</f>
        <v>0</v>
      </c>
      <c r="J14" s="369"/>
    </row>
    <row r="15" spans="4:10" ht="15" customHeight="1" hidden="1">
      <c r="D15" s="303"/>
      <c r="E15" s="448" t="s">
        <v>308</v>
      </c>
      <c r="F15" s="500"/>
      <c r="G15" s="372" t="s">
        <v>592</v>
      </c>
      <c r="H15" s="373"/>
      <c r="I15" s="374"/>
      <c r="J15" s="375"/>
    </row>
    <row r="16" spans="4:10" ht="15" customHeight="1" hidden="1">
      <c r="D16" s="303"/>
      <c r="E16" s="448"/>
      <c r="F16" s="500"/>
      <c r="G16" s="372" t="s">
        <v>631</v>
      </c>
      <c r="H16" s="376"/>
      <c r="I16" s="377"/>
      <c r="J16" s="375"/>
    </row>
    <row r="17" spans="4:10" ht="15" customHeight="1" hidden="1">
      <c r="D17" s="303"/>
      <c r="E17" s="448"/>
      <c r="F17" s="500"/>
      <c r="G17" s="372" t="s">
        <v>630</v>
      </c>
      <c r="H17" s="373"/>
      <c r="I17" s="374"/>
      <c r="J17" s="375"/>
    </row>
    <row r="18" spans="4:10" ht="15" customHeight="1" hidden="1">
      <c r="D18" s="303"/>
      <c r="E18" s="448"/>
      <c r="F18" s="500"/>
      <c r="G18" s="372" t="s">
        <v>593</v>
      </c>
      <c r="H18" s="373"/>
      <c r="I18" s="378"/>
      <c r="J18" s="375"/>
    </row>
    <row r="19" spans="4:10" ht="15" customHeight="1">
      <c r="D19" s="303"/>
      <c r="E19" s="275"/>
      <c r="F19" s="212" t="s">
        <v>581</v>
      </c>
      <c r="G19" s="232"/>
      <c r="H19" s="232"/>
      <c r="I19" s="234"/>
      <c r="J19" s="375"/>
    </row>
    <row r="20" spans="1:10" s="367" customFormat="1" ht="15" customHeight="1">
      <c r="A20" s="85"/>
      <c r="B20" s="85"/>
      <c r="C20" s="352"/>
      <c r="D20" s="294"/>
      <c r="E20" s="379">
        <v>2</v>
      </c>
      <c r="F20" s="499" t="s">
        <v>594</v>
      </c>
      <c r="G20" s="499"/>
      <c r="H20" s="206"/>
      <c r="I20" s="371">
        <f>SUMIF(G21:G25,G21,I21:I25)</f>
        <v>0</v>
      </c>
      <c r="J20" s="369"/>
    </row>
    <row r="21" spans="4:10" ht="15" customHeight="1" hidden="1">
      <c r="D21" s="303"/>
      <c r="E21" s="448" t="s">
        <v>649</v>
      </c>
      <c r="F21" s="500"/>
      <c r="G21" s="372" t="s">
        <v>592</v>
      </c>
      <c r="H21" s="373"/>
      <c r="I21" s="374"/>
      <c r="J21" s="375"/>
    </row>
    <row r="22" spans="4:10" ht="15" customHeight="1" hidden="1">
      <c r="D22" s="303"/>
      <c r="E22" s="448"/>
      <c r="F22" s="500"/>
      <c r="G22" s="372" t="s">
        <v>631</v>
      </c>
      <c r="H22" s="376"/>
      <c r="I22" s="377"/>
      <c r="J22" s="375"/>
    </row>
    <row r="23" spans="4:10" ht="15" customHeight="1" hidden="1">
      <c r="D23" s="303"/>
      <c r="E23" s="448"/>
      <c r="F23" s="500"/>
      <c r="G23" s="372" t="s">
        <v>630</v>
      </c>
      <c r="H23" s="373"/>
      <c r="I23" s="374"/>
      <c r="J23" s="375"/>
    </row>
    <row r="24" spans="4:10" ht="15" customHeight="1" hidden="1">
      <c r="D24" s="303"/>
      <c r="E24" s="448"/>
      <c r="F24" s="500"/>
      <c r="G24" s="372" t="s">
        <v>593</v>
      </c>
      <c r="H24" s="373"/>
      <c r="I24" s="378"/>
      <c r="J24" s="375"/>
    </row>
    <row r="25" spans="4:10" ht="15" customHeight="1">
      <c r="D25" s="303"/>
      <c r="E25" s="275"/>
      <c r="F25" s="212" t="s">
        <v>581</v>
      </c>
      <c r="G25" s="232"/>
      <c r="H25" s="232"/>
      <c r="I25" s="234"/>
      <c r="J25" s="375"/>
    </row>
    <row r="26" spans="1:10" s="367" customFormat="1" ht="22.5" customHeight="1">
      <c r="A26" s="85"/>
      <c r="B26" s="85"/>
      <c r="C26" s="352"/>
      <c r="D26" s="294"/>
      <c r="E26" s="379">
        <v>3</v>
      </c>
      <c r="F26" s="499" t="s">
        <v>595</v>
      </c>
      <c r="G26" s="499"/>
      <c r="H26" s="206"/>
      <c r="I26" s="371">
        <f>SUMIF(G27:G31,G27,I27:I31)</f>
        <v>0</v>
      </c>
      <c r="J26" s="369"/>
    </row>
    <row r="27" spans="4:10" ht="15" customHeight="1" hidden="1">
      <c r="D27" s="303"/>
      <c r="E27" s="448" t="s">
        <v>650</v>
      </c>
      <c r="F27" s="500"/>
      <c r="G27" s="372" t="s">
        <v>592</v>
      </c>
      <c r="H27" s="373"/>
      <c r="I27" s="374"/>
      <c r="J27" s="375"/>
    </row>
    <row r="28" spans="4:10" ht="15" customHeight="1" hidden="1">
      <c r="D28" s="303"/>
      <c r="E28" s="448"/>
      <c r="F28" s="500"/>
      <c r="G28" s="372" t="s">
        <v>631</v>
      </c>
      <c r="H28" s="376"/>
      <c r="I28" s="377"/>
      <c r="J28" s="375"/>
    </row>
    <row r="29" spans="4:10" ht="15" customHeight="1" hidden="1">
      <c r="D29" s="303"/>
      <c r="E29" s="448"/>
      <c r="F29" s="500"/>
      <c r="G29" s="372" t="s">
        <v>630</v>
      </c>
      <c r="H29" s="373"/>
      <c r="I29" s="374"/>
      <c r="J29" s="375"/>
    </row>
    <row r="30" spans="4:10" ht="15" customHeight="1" hidden="1">
      <c r="D30" s="303"/>
      <c r="E30" s="448"/>
      <c r="F30" s="500"/>
      <c r="G30" s="372" t="s">
        <v>593</v>
      </c>
      <c r="H30" s="373"/>
      <c r="I30" s="378"/>
      <c r="J30" s="375"/>
    </row>
    <row r="31" spans="4:10" ht="15" customHeight="1" thickBot="1">
      <c r="D31" s="303"/>
      <c r="E31" s="276"/>
      <c r="F31" s="235" t="s">
        <v>581</v>
      </c>
      <c r="G31" s="236"/>
      <c r="H31" s="236"/>
      <c r="I31" s="237"/>
      <c r="J31" s="375"/>
    </row>
    <row r="32" spans="4:10" ht="11.25">
      <c r="D32" s="312"/>
      <c r="E32" s="313"/>
      <c r="F32" s="313"/>
      <c r="G32" s="313"/>
      <c r="H32" s="313"/>
      <c r="I32" s="313"/>
      <c r="J32" s="375"/>
    </row>
    <row r="33" spans="1:10" s="352" customFormat="1" ht="11.25">
      <c r="A33" s="85"/>
      <c r="B33" s="85"/>
      <c r="D33" s="312"/>
      <c r="E33" s="489" t="s">
        <v>628</v>
      </c>
      <c r="F33" s="489"/>
      <c r="G33" s="489"/>
      <c r="H33" s="489"/>
      <c r="I33" s="489"/>
      <c r="J33" s="498"/>
    </row>
    <row r="34" spans="4:10" ht="11.25">
      <c r="D34" s="314"/>
      <c r="E34" s="315"/>
      <c r="F34" s="315"/>
      <c r="G34" s="315"/>
      <c r="H34" s="315"/>
      <c r="I34" s="315"/>
      <c r="J34" s="380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21" sqref="G2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99" t="s">
        <v>581</v>
      </c>
    </row>
    <row r="2" ht="11.25" hidden="1"/>
    <row r="3" ht="11.25" hidden="1"/>
    <row r="4" ht="11.25" hidden="1"/>
    <row r="5" ht="11.25" hidden="1"/>
    <row r="7" spans="4:8" ht="15.75" customHeight="1" hidden="1">
      <c r="D7" s="191"/>
      <c r="E7" s="239"/>
      <c r="F7" s="258"/>
      <c r="G7" s="239"/>
      <c r="H7" s="209"/>
    </row>
    <row r="8" spans="4:8" ht="15.75" customHeight="1" thickBot="1">
      <c r="D8" s="191"/>
      <c r="E8" s="239"/>
      <c r="F8" s="258" t="s">
        <v>442</v>
      </c>
      <c r="G8" s="239"/>
      <c r="H8" s="209"/>
    </row>
    <row r="9" spans="4:8" ht="15.75" customHeight="1">
      <c r="D9" s="175"/>
      <c r="E9" s="503" t="s">
        <v>596</v>
      </c>
      <c r="F9" s="504"/>
      <c r="G9" s="505"/>
      <c r="H9" s="183"/>
    </row>
    <row r="10" spans="4:8" ht="15.75" customHeight="1" thickBot="1">
      <c r="D10" s="175"/>
      <c r="E10" s="510" t="str">
        <f>IF(org="","",IF(fil="",org,org&amp;" ("&amp;fil&amp;")"))</f>
        <v>Филиал ОАО "ОГК-2" - Псковская ГРЭС (Филиал ОАО "ОГК-2" - Псковская ГРЭС)</v>
      </c>
      <c r="F10" s="511"/>
      <c r="G10" s="512"/>
      <c r="H10" s="183"/>
    </row>
    <row r="11" spans="4:8" ht="15.75" customHeight="1" thickBot="1">
      <c r="D11" s="175"/>
      <c r="E11" s="186"/>
      <c r="F11" s="186"/>
      <c r="G11" s="186"/>
      <c r="H11" s="183"/>
    </row>
    <row r="12" spans="4:8" ht="31.5" customHeight="1" thickBot="1">
      <c r="D12" s="175"/>
      <c r="E12" s="506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7"/>
      <c r="G12" s="508"/>
      <c r="H12" s="183"/>
    </row>
    <row r="13" spans="4:8" ht="15.75" customHeight="1" thickBot="1">
      <c r="D13" s="175"/>
      <c r="E13" s="261" t="s">
        <v>156</v>
      </c>
      <c r="F13" s="262" t="s">
        <v>597</v>
      </c>
      <c r="G13" s="263" t="s">
        <v>598</v>
      </c>
      <c r="H13" s="183"/>
    </row>
    <row r="14" spans="4:8" ht="15" customHeight="1" thickBot="1">
      <c r="D14" s="200"/>
      <c r="E14" s="228">
        <v>1</v>
      </c>
      <c r="F14" s="229">
        <f>E14+1</f>
        <v>2</v>
      </c>
      <c r="G14" s="230">
        <v>3</v>
      </c>
      <c r="H14" s="183"/>
    </row>
    <row r="15" spans="4:8" ht="15" customHeight="1">
      <c r="D15" s="200"/>
      <c r="E15" s="240">
        <v>1</v>
      </c>
      <c r="F15" s="274" t="s">
        <v>599</v>
      </c>
      <c r="G15" s="387" t="s">
        <v>1311</v>
      </c>
      <c r="H15" s="183"/>
    </row>
    <row r="16" spans="4:8" ht="51.75" customHeight="1">
      <c r="D16" s="200"/>
      <c r="E16" s="241">
        <v>2</v>
      </c>
      <c r="F16" s="204" t="s">
        <v>600</v>
      </c>
      <c r="G16" s="233" t="s">
        <v>1312</v>
      </c>
      <c r="H16" s="183"/>
    </row>
    <row r="17" spans="4:8" ht="56.25">
      <c r="D17" s="200"/>
      <c r="E17" s="241">
        <v>3</v>
      </c>
      <c r="F17" s="204" t="s">
        <v>601</v>
      </c>
      <c r="G17" s="233" t="s">
        <v>1313</v>
      </c>
      <c r="H17" s="183"/>
    </row>
    <row r="18" spans="4:8" ht="22.5">
      <c r="D18" s="200"/>
      <c r="E18" s="241">
        <v>4</v>
      </c>
      <c r="F18" s="204" t="s">
        <v>602</v>
      </c>
      <c r="G18" s="233" t="s">
        <v>1314</v>
      </c>
      <c r="H18" s="183"/>
    </row>
    <row r="19" spans="4:8" ht="15" customHeight="1">
      <c r="D19" s="200"/>
      <c r="E19" s="242" t="s">
        <v>293</v>
      </c>
      <c r="F19" s="173" t="s">
        <v>603</v>
      </c>
      <c r="G19" s="233" t="s">
        <v>1315</v>
      </c>
      <c r="H19" s="183"/>
    </row>
    <row r="20" spans="4:8" ht="15" customHeight="1">
      <c r="D20" s="200"/>
      <c r="E20" s="242" t="s">
        <v>604</v>
      </c>
      <c r="F20" s="173" t="s">
        <v>605</v>
      </c>
      <c r="G20" s="233" t="s">
        <v>1316</v>
      </c>
      <c r="H20" s="183"/>
    </row>
    <row r="21" spans="4:8" ht="24" customHeight="1">
      <c r="D21" s="200"/>
      <c r="E21" s="242" t="s">
        <v>606</v>
      </c>
      <c r="F21" s="173" t="s">
        <v>607</v>
      </c>
      <c r="G21" s="405" t="s">
        <v>1319</v>
      </c>
      <c r="H21" s="183"/>
    </row>
    <row r="22" spans="4:8" ht="15" customHeight="1">
      <c r="D22" s="200"/>
      <c r="E22" s="242" t="s">
        <v>608</v>
      </c>
      <c r="F22" s="173" t="s">
        <v>609</v>
      </c>
      <c r="G22" s="233" t="s">
        <v>1317</v>
      </c>
      <c r="H22" s="183"/>
    </row>
    <row r="23" spans="4:8" ht="33.75">
      <c r="D23" s="200" t="s">
        <v>322</v>
      </c>
      <c r="E23" s="268">
        <v>5</v>
      </c>
      <c r="F23" s="397" t="s">
        <v>610</v>
      </c>
      <c r="G23" s="388" t="s">
        <v>1318</v>
      </c>
      <c r="H23" s="183"/>
    </row>
    <row r="24" spans="4:8" ht="22.5" hidden="1">
      <c r="D24" s="200"/>
      <c r="E24" s="248">
        <v>1</v>
      </c>
      <c r="F24" s="398" t="s">
        <v>611</v>
      </c>
      <c r="G24" s="400"/>
      <c r="H24" s="183"/>
    </row>
    <row r="25" spans="4:8" ht="45" hidden="1">
      <c r="D25" s="200"/>
      <c r="E25" s="241">
        <v>2</v>
      </c>
      <c r="F25" s="204" t="s">
        <v>612</v>
      </c>
      <c r="G25" s="401"/>
      <c r="H25" s="183"/>
    </row>
    <row r="26" spans="4:8" ht="22.5" hidden="1">
      <c r="D26" s="200"/>
      <c r="E26" s="241">
        <v>3</v>
      </c>
      <c r="F26" s="204" t="s">
        <v>613</v>
      </c>
      <c r="G26" s="401"/>
      <c r="H26" s="183"/>
    </row>
    <row r="27" spans="4:8" ht="33.75" hidden="1">
      <c r="D27" s="200"/>
      <c r="E27" s="241">
        <v>5</v>
      </c>
      <c r="F27" s="386" t="s">
        <v>614</v>
      </c>
      <c r="G27" s="401"/>
      <c r="H27" s="183"/>
    </row>
    <row r="28" spans="4:8" ht="24" customHeight="1" thickBot="1">
      <c r="D28" s="200" t="s">
        <v>324</v>
      </c>
      <c r="E28" s="245"/>
      <c r="F28" s="246" t="s">
        <v>581</v>
      </c>
      <c r="G28" s="247"/>
      <c r="H28" s="183"/>
    </row>
    <row r="29" spans="4:8" ht="11.25">
      <c r="D29" s="175"/>
      <c r="E29" s="186"/>
      <c r="F29" s="186"/>
      <c r="G29" s="186"/>
      <c r="H29" s="183"/>
    </row>
    <row r="30" spans="4:8" ht="34.5" customHeight="1">
      <c r="D30" s="175"/>
      <c r="E30" s="509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9"/>
      <c r="G30" s="509"/>
      <c r="H30" s="183"/>
    </row>
    <row r="31" spans="4:8" ht="11.25">
      <c r="D31" s="188"/>
      <c r="E31" s="189"/>
      <c r="F31" s="189"/>
      <c r="G31" s="189"/>
      <c r="H31" s="190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24" sqref="E24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58" t="s">
        <v>442</v>
      </c>
      <c r="F7" s="63"/>
    </row>
    <row r="8" spans="1:6" ht="14.25" customHeight="1">
      <c r="A8" s="59"/>
      <c r="B8" s="59"/>
      <c r="C8" s="59"/>
      <c r="D8" s="64"/>
      <c r="E8" s="259" t="s">
        <v>257</v>
      </c>
      <c r="F8" s="65"/>
    </row>
    <row r="9" spans="1:6" ht="14.25" customHeight="1" thickBot="1">
      <c r="A9" s="59"/>
      <c r="B9" s="59"/>
      <c r="C9" s="59"/>
      <c r="D9" s="64"/>
      <c r="E9" s="260" t="str">
        <f>IF(org="","",IF(fil="",org,org&amp;" ("&amp;fil&amp;")"))</f>
        <v>Филиал ОАО "ОГК-2" - Псковская ГРЭС (Филиал ОАО "ОГК-2" - Псковская ГРЭС)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259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294</v>
      </c>
      <c r="B1" s="51" t="s">
        <v>295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EliseyevaEF</cp:lastModifiedBy>
  <cp:lastPrinted>2009-05-07T15:00:08Z</cp:lastPrinted>
  <dcterms:created xsi:type="dcterms:W3CDTF">2004-05-21T07:18:45Z</dcterms:created>
  <dcterms:modified xsi:type="dcterms:W3CDTF">2013-01-18T06:25:10Z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